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  <sheet name="Arkusz4" sheetId="4" r:id="rId4"/>
  </sheets>
  <definedNames>
    <definedName name="_xlnm.Print_Area" localSheetId="0">'Arkusz1'!$A$1:$E$184</definedName>
  </definedNames>
  <calcPr fullCalcOnLoad="1"/>
</workbook>
</file>

<file path=xl/sharedStrings.xml><?xml version="1.0" encoding="utf-8"?>
<sst xmlns="http://schemas.openxmlformats.org/spreadsheetml/2006/main" count="192" uniqueCount="163">
  <si>
    <t xml:space="preserve">GMINNEGO  FUNDUSZU OCHRONY ŚRODOWISKA </t>
  </si>
  <si>
    <t xml:space="preserve">I GOSPODARKI WODNEJ MIASTA LEGNICY </t>
  </si>
  <si>
    <t>Dział: 900 "Gospodarka komunalna i ochrona środowiska"</t>
  </si>
  <si>
    <t>Rozdział: 90011 "Fundusz Ochrony Środowiska i Gospodarki Wodnej"</t>
  </si>
  <si>
    <t>§</t>
  </si>
  <si>
    <t>Wyszczególnienie</t>
  </si>
  <si>
    <t>Stan funduszu na początek roku</t>
  </si>
  <si>
    <t>Przychody ogółem</t>
  </si>
  <si>
    <t>z tego:</t>
  </si>
  <si>
    <t>Wpływy z różnych opłat</t>
  </si>
  <si>
    <t xml:space="preserve"> - wpływy z tytułu opłat i kar za korzystanie ze środowiska </t>
  </si>
  <si>
    <t>Suma bilansująca</t>
  </si>
  <si>
    <t>Wydatki ogółem</t>
  </si>
  <si>
    <t xml:space="preserve">Legnicka Biblioteka Publiczna </t>
  </si>
  <si>
    <t xml:space="preserve"> - na działalność i rozwój Ekobiblioteki i podległego jej </t>
  </si>
  <si>
    <t xml:space="preserve">Wojewódzki Inspektorat Ochrony Środowiska </t>
  </si>
  <si>
    <t>we Wrocławiu</t>
  </si>
  <si>
    <t xml:space="preserve"> - na dofinansowanie monitoringu środowiska na terenie</t>
  </si>
  <si>
    <t xml:space="preserve"> - zakup materiału nasadzeniowego do odnowy zieleni </t>
  </si>
  <si>
    <t xml:space="preserve"> - 2 -</t>
  </si>
  <si>
    <t>Zakup usług remontowych</t>
  </si>
  <si>
    <t>Zakup usług pozostałych</t>
  </si>
  <si>
    <t xml:space="preserve"> - uporządkowanie międzywala rzeki Kaczawy</t>
  </si>
  <si>
    <t xml:space="preserve"> - konserwacja i porządkowanie Lasku Złotoryjskiego</t>
  </si>
  <si>
    <t>Szkolenia pracowników niebędących członkami</t>
  </si>
  <si>
    <t>korpusu służby cywilnej</t>
  </si>
  <si>
    <t xml:space="preserve"> - szkolenia z zakresu ochrony środowiska </t>
  </si>
  <si>
    <t>Wydatki inwestycyjne funduszy celowych</t>
  </si>
  <si>
    <t>1</t>
  </si>
  <si>
    <t>2</t>
  </si>
  <si>
    <t>4</t>
  </si>
  <si>
    <t>5</t>
  </si>
  <si>
    <t>0690</t>
  </si>
  <si>
    <t>3</t>
  </si>
  <si>
    <t xml:space="preserve"> - wycinka drzew stwarzających zagrożenie życia </t>
  </si>
  <si>
    <t xml:space="preserve">Dotacje przekazane z funduszy celowych na realizację </t>
  </si>
  <si>
    <t xml:space="preserve">zadań bieżących dla jednostek sektora finansów </t>
  </si>
  <si>
    <t>publicznych</t>
  </si>
  <si>
    <t>Zakup materiałów i wyposażenia</t>
  </si>
  <si>
    <t xml:space="preserve"> - opracowanie Programu Ochrony Środowiska dla miasta </t>
  </si>
  <si>
    <t>%            (4:3)</t>
  </si>
  <si>
    <t xml:space="preserve">PLAN  PRZYCHODÓW  I  WYDATKÓW </t>
  </si>
  <si>
    <t xml:space="preserve">zadań bieżących dla jednostek niezaliczanych do sektora </t>
  </si>
  <si>
    <t>finansów publicznych</t>
  </si>
  <si>
    <t xml:space="preserve">Fundacja Ekologiczna "Zielona Akcja", Legnica </t>
  </si>
  <si>
    <t>ul. Wrocławska 41</t>
  </si>
  <si>
    <t xml:space="preserve"> - konserwacja Młynówki - obręb geodezyjny Piekary Stare</t>
  </si>
  <si>
    <t xml:space="preserve"> - konserwacja Młynówki od jazu w rejonie ulicy </t>
  </si>
  <si>
    <t xml:space="preserve"> - konserwacja Kanału Rzeszotarskiego</t>
  </si>
  <si>
    <t xml:space="preserve"> - pielęgnacja zieleni i terenów zielonych zlokalizowanych </t>
  </si>
  <si>
    <t xml:space="preserve"> - wykonanie materiałów informacyjnych promujących </t>
  </si>
  <si>
    <t xml:space="preserve"> - opracowanie Programu usuwania azbestu i wyrobów</t>
  </si>
  <si>
    <t xml:space="preserve"> - inwentaryzacja wyrobów zawierających azbest na terenie</t>
  </si>
  <si>
    <t xml:space="preserve"> - melioracja gruntów rolnych Rodzinnego Ogrodu </t>
  </si>
  <si>
    <t>Wydatki na zakupy inwestycyjne funduszy celowych</t>
  </si>
  <si>
    <t xml:space="preserve">Województwo Dolnośląskie </t>
  </si>
  <si>
    <t xml:space="preserve">Dotacje z funduszy celowych na finansowanie lub   </t>
  </si>
  <si>
    <t xml:space="preserve">dofinansowanie kosztów realizacji inwestycji i zakupów </t>
  </si>
  <si>
    <t xml:space="preserve"> - aktualizacja projektu technicznego obwałowania rzeki </t>
  </si>
  <si>
    <t xml:space="preserve"> - 3 -</t>
  </si>
  <si>
    <t xml:space="preserve">   Ośrodka Informacji Ekologicznej </t>
  </si>
  <si>
    <t xml:space="preserve">   miasta Legnicy</t>
  </si>
  <si>
    <t xml:space="preserve">   Środowisku"</t>
  </si>
  <si>
    <t xml:space="preserve">   średniej i wysokiej </t>
  </si>
  <si>
    <t xml:space="preserve">   Jaworzyńskiej do ujścia do rzeki Kaczawy w Parku </t>
  </si>
  <si>
    <t xml:space="preserve">   Miejskim</t>
  </si>
  <si>
    <t xml:space="preserve">    i wiatrołomów</t>
  </si>
  <si>
    <t xml:space="preserve">   w Zespole Palmiarni</t>
  </si>
  <si>
    <t xml:space="preserve">   przeciwpowodziowych</t>
  </si>
  <si>
    <t xml:space="preserve">   ochronę środowiska</t>
  </si>
  <si>
    <t xml:space="preserve">   zawierających azbest na terenie gminy Legnica</t>
  </si>
  <si>
    <t xml:space="preserve">   gminy Legnica</t>
  </si>
  <si>
    <t xml:space="preserve">   wodnego na obiekcie: byłe lotnisko JAR w Legnicy</t>
  </si>
  <si>
    <t xml:space="preserve">   Wierzbiak</t>
  </si>
  <si>
    <t>Stan funduszu na koniec roku</t>
  </si>
  <si>
    <t>inwestycyjnych jednostek sektora finansów publicznych</t>
  </si>
  <si>
    <t>Wynagrodzenia bezosobowe</t>
  </si>
  <si>
    <t xml:space="preserve">    Legnicy</t>
  </si>
  <si>
    <t xml:space="preserve"> - monitorowanie zanieczyszczenia środowiska gruntowo-</t>
  </si>
  <si>
    <t xml:space="preserve">   Ochrony Środowiska i Rolnictwa</t>
  </si>
  <si>
    <t xml:space="preserve"> - zakup sprzętu komputerowego na  potrzeby Wydziału</t>
  </si>
  <si>
    <t xml:space="preserve"> - zakup aparatu cyfrowego na  potrzeby Wydziału</t>
  </si>
  <si>
    <t xml:space="preserve">                            Rady Miejskiej Legnicy</t>
  </si>
  <si>
    <t xml:space="preserve">                            do projektu uchwały Nr ...</t>
  </si>
  <si>
    <t xml:space="preserve">                            z dnia …</t>
  </si>
  <si>
    <t>NA ROK 2010</t>
  </si>
  <si>
    <t>Przewidywane wykonanie         w roku 2009</t>
  </si>
  <si>
    <t>Plan na rok 2010</t>
  </si>
  <si>
    <t xml:space="preserve"> - zakup bylin i traw do Parku Miejskiego</t>
  </si>
  <si>
    <t xml:space="preserve"> - zakup nagród dla finalistów konkursu plastycznego </t>
  </si>
  <si>
    <t xml:space="preserve">    i fotograficznego pn. "Chrońmy Przyrodę Ojczystą"</t>
  </si>
  <si>
    <t xml:space="preserve"> - zakup drzew parkowych do uzupełnienia alei </t>
  </si>
  <si>
    <t xml:space="preserve">    pomnikowej w Parku Miejskim </t>
  </si>
  <si>
    <t xml:space="preserve"> - utrzymanie terenów zieleni parkowej</t>
  </si>
  <si>
    <t xml:space="preserve"> - frezowanie karczy po usuniętych drzewach</t>
  </si>
  <si>
    <t xml:space="preserve"> - wykonanie listew do stylizowanych ławek parkowych</t>
  </si>
  <si>
    <t xml:space="preserve"> - opracowanie i wdrożenie strony internetowej legnickiej </t>
  </si>
  <si>
    <t xml:space="preserve">    Palmiarni </t>
  </si>
  <si>
    <t xml:space="preserve"> - opracowanie i wdrożenie strony internetowej Zieleń  </t>
  </si>
  <si>
    <t xml:space="preserve">    Miejska</t>
  </si>
  <si>
    <t xml:space="preserve"> - wysadzenie roślin cebulowych i bratków na jesienne </t>
  </si>
  <si>
    <t xml:space="preserve">    nasadzenia</t>
  </si>
  <si>
    <t xml:space="preserve"> - utrzymanie terenów zieleni w centrum miasta</t>
  </si>
  <si>
    <t xml:space="preserve"> - realizacja projektu pn. "Zielone schroniska"</t>
  </si>
  <si>
    <t xml:space="preserve"> - odbiór i utylizacja przeterminowanych leków</t>
  </si>
  <si>
    <t xml:space="preserve"> - wysadzenie drzew parkowych do uzupełnienia alei </t>
  </si>
  <si>
    <t xml:space="preserve">    pomnikowej w Parku Miejskim</t>
  </si>
  <si>
    <t xml:space="preserve"> - modernizacja Płyty Rynku i ulic przyległych -  </t>
  </si>
  <si>
    <t xml:space="preserve">    uporządkowanie gospodarki wodno-ściekowej</t>
  </si>
  <si>
    <t xml:space="preserve"> - montaż klap przeciwzwrotnych na urządzeniach </t>
  </si>
  <si>
    <t xml:space="preserve"> - usuwanie skutków huraganu na obszarach przyrodniczo </t>
  </si>
  <si>
    <t xml:space="preserve">    cennych na terenie miasta Legnicy</t>
  </si>
  <si>
    <t xml:space="preserve"> - usuwanie wiatrołomów i szkód powstałych po huraganie na </t>
  </si>
  <si>
    <t xml:space="preserve">    urządzeniach przeciwpowodziowych i komunalnych</t>
  </si>
  <si>
    <t xml:space="preserve"> - wdrożenie programu pn. "Legnickie Szkoły Przyjazne </t>
  </si>
  <si>
    <t xml:space="preserve"> - utrzymanie terenów zieleni osiedlowej</t>
  </si>
  <si>
    <t xml:space="preserve"> - zakup roślin do Palmiarni</t>
  </si>
  <si>
    <t xml:space="preserve"> - zakup bylin i traw ozdobnych</t>
  </si>
  <si>
    <t xml:space="preserve"> - zakup akcesoriów do Palmiarni</t>
  </si>
  <si>
    <t xml:space="preserve"> - zakup drzew parkowych</t>
  </si>
  <si>
    <t xml:space="preserve"> - odprowadzenie wód deszczowych z terenu osiedla</t>
  </si>
  <si>
    <t xml:space="preserve">   mieszkaniowego TBS przy ul. Złotoryjskiej - remont </t>
  </si>
  <si>
    <t xml:space="preserve">   istniejącego suchego stawu</t>
  </si>
  <si>
    <t xml:space="preserve"> - rewitalizacja zieleńca na Placu Wolności</t>
  </si>
  <si>
    <t xml:space="preserve">   miasto Legnica</t>
  </si>
  <si>
    <t xml:space="preserve">   Miejskim w Legnicy</t>
  </si>
  <si>
    <t xml:space="preserve"> - wykonanie nowych koszy na odpadki</t>
  </si>
  <si>
    <t xml:space="preserve"> - renowacja koszy na odpadki</t>
  </si>
  <si>
    <t xml:space="preserve"> - wykonanie stylizowanych ławek parkowych</t>
  </si>
  <si>
    <t xml:space="preserve"> - frezowanie pni drzew</t>
  </si>
  <si>
    <t xml:space="preserve"> - wykonanie i obsadzenie konstrukcji kwietnikowych</t>
  </si>
  <si>
    <t xml:space="preserve"> - odtwarzanie terenów przyrodniczo cennych zniszczonych </t>
  </si>
  <si>
    <t xml:space="preserve">    po huraganie</t>
  </si>
  <si>
    <t xml:space="preserve"> - leczenie i pielęgnacja pomników przyrody oraz cennego </t>
  </si>
  <si>
    <t xml:space="preserve">   starodrzewu</t>
  </si>
  <si>
    <t xml:space="preserve"> - aktualizacja inwentaryzacji urządzeń wodnych będących </t>
  </si>
  <si>
    <t xml:space="preserve">    w administracji gminy Legnica</t>
  </si>
  <si>
    <t xml:space="preserve"> - uporządkowanie międzywala rzeki Kaczawy w Legnicy</t>
  </si>
  <si>
    <t xml:space="preserve"> - gospodarowanie odpadami (w tym odpadami </t>
  </si>
  <si>
    <t xml:space="preserve">    powstającymi  z wypadków)</t>
  </si>
  <si>
    <t xml:space="preserve"> - wysadzenie drzew parkowych</t>
  </si>
  <si>
    <t xml:space="preserve"> - 4 -</t>
  </si>
  <si>
    <t xml:space="preserve"> - konserwacja rowu K-8 obręb geodezyjny Winiary, Nowe </t>
  </si>
  <si>
    <t xml:space="preserve">   Osiedle w Legnicy</t>
  </si>
  <si>
    <t xml:space="preserve"> - zakup roślin cebulowych i bratków na jesienne nasadzenia</t>
  </si>
  <si>
    <t xml:space="preserve"> - Szkoła Podstawowa Nr 7 ul. Polarna 1 w Legnicy – Szkoła </t>
  </si>
  <si>
    <t xml:space="preserve">    technologii uzdatniania wody dla basenów i wentylacji </t>
  </si>
  <si>
    <t xml:space="preserve">    mechanicznej</t>
  </si>
  <si>
    <t xml:space="preserve"> - działalność i rozwój Ekobiblioteki i podległego jej </t>
  </si>
  <si>
    <t xml:space="preserve">   Działkowego "Wodnik" przy ul. Koskowickiej w Legnicy</t>
  </si>
  <si>
    <t xml:space="preserve">           SKARBNIK  MIASTA</t>
  </si>
  <si>
    <t xml:space="preserve">            PREZYDENT  MIASTA           </t>
  </si>
  <si>
    <t xml:space="preserve">              Grażyna  Nikodem</t>
  </si>
  <si>
    <t xml:space="preserve">               Tadeusz Krzakowski</t>
  </si>
  <si>
    <t xml:space="preserve">                            Załącznik nr 7</t>
  </si>
  <si>
    <t xml:space="preserve"> - porządkowanie terenów miasta Legnicy po huraganie</t>
  </si>
  <si>
    <t xml:space="preserve"> - utrzymanie terenów zieleni na Placu Powstańców </t>
  </si>
  <si>
    <t xml:space="preserve">   Wielkopolskich</t>
  </si>
  <si>
    <t xml:space="preserve"> - konserwacja rowu melioracyjnego W-1 - obręb geodezyjny </t>
  </si>
  <si>
    <t xml:space="preserve">   Piekary Wielkie m. Legnica</t>
  </si>
  <si>
    <t xml:space="preserve">   w tym Etap I – modernizacja basenu  - wykonanie nowej</t>
  </si>
  <si>
    <t xml:space="preserve">   jak nowa – modernizacja infrastruktury dydaktycznej,   </t>
  </si>
  <si>
    <t xml:space="preserve"> - likwidacja dzikich wysypisk - rekultywacja gruntów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</si>
</sst>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2">
    <font>
      <sz val="10"/>
      <name val="Arial CE"/>
      <family val="0"/>
    </font>
    <font>
      <sz val="12"/>
      <name val="Times New Roman CE"/>
      <family val="1"/>
    </font>
    <font>
      <b/>
      <sz val="10"/>
      <name val="Times New Roman CE"/>
      <family val="1"/>
    </font>
    <font>
      <b/>
      <sz val="12"/>
      <name val="Times New Roman CE"/>
      <family val="1"/>
    </font>
    <font>
      <sz val="10"/>
      <name val="Times New Roman CE"/>
      <family val="1"/>
    </font>
    <font>
      <i/>
      <sz val="12"/>
      <name val="Times New Roman CE"/>
      <family val="0"/>
    </font>
    <font>
      <b/>
      <sz val="11"/>
      <name val="Times New Roman CE"/>
      <family val="1"/>
    </font>
    <font>
      <sz val="12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lightGray"/>
    </fill>
    <fill>
      <patternFill patternType="solid">
        <fgColor indexed="65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1" fillId="0" borderId="10" xfId="0" applyFont="1" applyBorder="1" applyAlignment="1" quotePrefix="1">
      <alignment horizontal="left" vertical="center"/>
    </xf>
    <xf numFmtId="0" fontId="1" fillId="0" borderId="11" xfId="0" applyFont="1" applyBorder="1" applyAlignment="1">
      <alignment horizontal="left" vertical="center"/>
    </xf>
    <xf numFmtId="4" fontId="3" fillId="0" borderId="12" xfId="0" applyNumberFormat="1" applyFont="1" applyBorder="1" applyAlignment="1">
      <alignment vertical="center"/>
    </xf>
    <xf numFmtId="4" fontId="3" fillId="0" borderId="13" xfId="0" applyNumberFormat="1" applyFont="1" applyBorder="1" applyAlignment="1">
      <alignment horizontal="right" vertical="center"/>
    </xf>
    <xf numFmtId="4" fontId="3" fillId="0" borderId="10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4" fontId="1" fillId="0" borderId="11" xfId="0" applyNumberFormat="1" applyFont="1" applyBorder="1" applyAlignment="1">
      <alignment horizontal="right" vertical="center"/>
    </xf>
    <xf numFmtId="4" fontId="1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4" fontId="3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3" fontId="3" fillId="0" borderId="0" xfId="0" applyNumberFormat="1" applyFont="1" applyAlignment="1">
      <alignment vertical="center"/>
    </xf>
    <xf numFmtId="3" fontId="2" fillId="0" borderId="0" xfId="0" applyNumberFormat="1" applyFont="1" applyAlignment="1">
      <alignment vertical="center"/>
    </xf>
    <xf numFmtId="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4" fontId="1" fillId="0" borderId="0" xfId="0" applyNumberFormat="1" applyFont="1" applyAlignment="1">
      <alignment horizontal="centerContinuous"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1" fillId="0" borderId="15" xfId="0" applyFont="1" applyBorder="1" applyAlignment="1">
      <alignment horizontal="center" vertical="center"/>
    </xf>
    <xf numFmtId="0" fontId="1" fillId="0" borderId="15" xfId="0" applyFont="1" applyBorder="1" applyAlignment="1">
      <alignment vertical="center"/>
    </xf>
    <xf numFmtId="4" fontId="1" fillId="0" borderId="15" xfId="0" applyNumberFormat="1" applyFont="1" applyBorder="1" applyAlignment="1">
      <alignment vertical="center"/>
    </xf>
    <xf numFmtId="0" fontId="3" fillId="0" borderId="13" xfId="0" applyFont="1" applyBorder="1" applyAlignment="1" quotePrefix="1">
      <alignment horizontal="center" vertical="center"/>
    </xf>
    <xf numFmtId="0" fontId="3" fillId="0" borderId="13" xfId="0" applyFont="1" applyBorder="1" applyAlignment="1">
      <alignment vertical="center"/>
    </xf>
    <xf numFmtId="4" fontId="3" fillId="0" borderId="13" xfId="0" applyNumberFormat="1" applyFont="1" applyBorder="1" applyAlignment="1">
      <alignment vertical="center"/>
    </xf>
    <xf numFmtId="0" fontId="1" fillId="0" borderId="10" xfId="0" applyFont="1" applyBorder="1" applyAlignment="1" quotePrefix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14" xfId="0" applyFont="1" applyBorder="1" applyAlignment="1">
      <alignment horizontal="center" vertical="center"/>
    </xf>
    <xf numFmtId="4" fontId="3" fillId="0" borderId="14" xfId="0" applyNumberFormat="1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4" fontId="3" fillId="0" borderId="10" xfId="0" applyNumberFormat="1" applyFont="1" applyBorder="1" applyAlignment="1">
      <alignment vertical="center"/>
    </xf>
    <xf numFmtId="4" fontId="3" fillId="33" borderId="10" xfId="0" applyNumberFormat="1" applyFont="1" applyFill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4" fontId="1" fillId="0" borderId="1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4" fontId="1" fillId="0" borderId="11" xfId="0" applyNumberFormat="1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4" fontId="3" fillId="0" borderId="14" xfId="0" applyNumberFormat="1" applyFont="1" applyBorder="1" applyAlignment="1">
      <alignment horizontal="right" vertical="center"/>
    </xf>
    <xf numFmtId="4" fontId="3" fillId="0" borderId="16" xfId="0" applyNumberFormat="1" applyFont="1" applyBorder="1" applyAlignment="1">
      <alignment horizontal="right" vertical="center"/>
    </xf>
    <xf numFmtId="0" fontId="1" fillId="34" borderId="0" xfId="0" applyFont="1" applyFill="1" applyBorder="1" applyAlignment="1">
      <alignment horizontal="center" vertical="center"/>
    </xf>
    <xf numFmtId="0" fontId="3" fillId="34" borderId="0" xfId="0" applyFont="1" applyFill="1" applyBorder="1" applyAlignment="1">
      <alignment horizontal="left" vertical="center"/>
    </xf>
    <xf numFmtId="4" fontId="3" fillId="34" borderId="0" xfId="0" applyNumberFormat="1" applyFont="1" applyFill="1" applyBorder="1" applyAlignment="1">
      <alignment vertical="center"/>
    </xf>
    <xf numFmtId="4" fontId="3" fillId="34" borderId="0" xfId="0" applyNumberFormat="1" applyFont="1" applyFill="1" applyBorder="1" applyAlignment="1">
      <alignment horizontal="right" vertical="center"/>
    </xf>
    <xf numFmtId="0" fontId="2" fillId="35" borderId="14" xfId="0" applyFont="1" applyFill="1" applyBorder="1" applyAlignment="1" quotePrefix="1">
      <alignment horizontal="center" vertical="center"/>
    </xf>
    <xf numFmtId="4" fontId="2" fillId="35" borderId="14" xfId="0" applyNumberFormat="1" applyFont="1" applyFill="1" applyBorder="1" applyAlignment="1" quotePrefix="1">
      <alignment horizontal="center" vertical="center"/>
    </xf>
    <xf numFmtId="0" fontId="1" fillId="35" borderId="14" xfId="0" applyFont="1" applyFill="1" applyBorder="1" applyAlignment="1">
      <alignment horizontal="center" vertical="center"/>
    </xf>
    <xf numFmtId="0" fontId="3" fillId="35" borderId="14" xfId="0" applyFont="1" applyFill="1" applyBorder="1" applyAlignment="1">
      <alignment horizontal="left" vertical="center"/>
    </xf>
    <xf numFmtId="4" fontId="3" fillId="35" borderId="14" xfId="0" applyNumberFormat="1" applyFont="1" applyFill="1" applyBorder="1" applyAlignment="1">
      <alignment vertical="center"/>
    </xf>
    <xf numFmtId="4" fontId="3" fillId="35" borderId="14" xfId="0" applyNumberFormat="1" applyFont="1" applyFill="1" applyBorder="1" applyAlignment="1">
      <alignment horizontal="right" vertical="center"/>
    </xf>
    <xf numFmtId="0" fontId="3" fillId="0" borderId="13" xfId="0" applyFont="1" applyBorder="1" applyAlignment="1">
      <alignment horizontal="center" vertical="top"/>
    </xf>
    <xf numFmtId="0" fontId="3" fillId="0" borderId="13" xfId="0" applyFont="1" applyBorder="1" applyAlignment="1">
      <alignment/>
    </xf>
    <xf numFmtId="4" fontId="3" fillId="0" borderId="13" xfId="0" applyNumberFormat="1" applyFont="1" applyBorder="1" applyAlignment="1">
      <alignment/>
    </xf>
    <xf numFmtId="0" fontId="3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/>
    </xf>
    <xf numFmtId="4" fontId="3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center"/>
    </xf>
    <xf numFmtId="4" fontId="1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right" vertical="center"/>
    </xf>
    <xf numFmtId="4" fontId="3" fillId="0" borderId="13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horizontal="left" vertical="center"/>
    </xf>
    <xf numFmtId="4" fontId="3" fillId="0" borderId="10" xfId="0" applyNumberFormat="1" applyFont="1" applyBorder="1" applyAlignment="1">
      <alignment horizontal="right" vertical="center"/>
    </xf>
    <xf numFmtId="0" fontId="1" fillId="0" borderId="17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4" fontId="3" fillId="0" borderId="13" xfId="0" applyNumberFormat="1" applyFont="1" applyBorder="1" applyAlignment="1">
      <alignment vertical="center"/>
    </xf>
    <xf numFmtId="0" fontId="1" fillId="0" borderId="11" xfId="0" applyFont="1" applyBorder="1" applyAlignment="1" quotePrefix="1">
      <alignment horizontal="left" vertical="center"/>
    </xf>
    <xf numFmtId="0" fontId="1" fillId="36" borderId="0" xfId="0" applyFont="1" applyFill="1" applyBorder="1" applyAlignment="1">
      <alignment horizontal="center" vertical="center"/>
    </xf>
    <xf numFmtId="0" fontId="3" fillId="36" borderId="0" xfId="0" applyFont="1" applyFill="1" applyBorder="1" applyAlignment="1">
      <alignment horizontal="left" vertical="center"/>
    </xf>
    <xf numFmtId="4" fontId="3" fillId="36" borderId="0" xfId="0" applyNumberFormat="1" applyFont="1" applyFill="1" applyBorder="1" applyAlignment="1">
      <alignment vertical="center"/>
    </xf>
    <xf numFmtId="4" fontId="3" fillId="36" borderId="0" xfId="0" applyNumberFormat="1" applyFont="1" applyFill="1" applyBorder="1" applyAlignment="1">
      <alignment horizontal="right" vertical="center"/>
    </xf>
    <xf numFmtId="0" fontId="2" fillId="35" borderId="12" xfId="0" applyFont="1" applyFill="1" applyBorder="1" applyAlignment="1" quotePrefix="1">
      <alignment horizontal="center" vertical="center"/>
    </xf>
    <xf numFmtId="4" fontId="2" fillId="35" borderId="12" xfId="0" applyNumberFormat="1" applyFont="1" applyFill="1" applyBorder="1" applyAlignment="1" quotePrefix="1">
      <alignment horizontal="center" vertical="center"/>
    </xf>
    <xf numFmtId="0" fontId="3" fillId="0" borderId="13" xfId="0" applyFont="1" applyBorder="1" applyAlignment="1">
      <alignment horizontal="left" vertical="center"/>
    </xf>
    <xf numFmtId="0" fontId="5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4" fontId="3" fillId="33" borderId="10" xfId="0" applyNumberFormat="1" applyFont="1" applyFill="1" applyBorder="1" applyAlignment="1">
      <alignment/>
    </xf>
    <xf numFmtId="0" fontId="1" fillId="0" borderId="10" xfId="0" applyFont="1" applyBorder="1" applyAlignment="1" quotePrefix="1">
      <alignment vertical="center"/>
    </xf>
    <xf numFmtId="0" fontId="1" fillId="0" borderId="10" xfId="0" applyFont="1" applyBorder="1" applyAlignment="1" quotePrefix="1">
      <alignment/>
    </xf>
    <xf numFmtId="0" fontId="1" fillId="0" borderId="18" xfId="0" applyFont="1" applyBorder="1" applyAlignment="1">
      <alignment horizontal="center" vertical="center"/>
    </xf>
    <xf numFmtId="4" fontId="1" fillId="0" borderId="18" xfId="0" applyNumberFormat="1" applyFont="1" applyBorder="1" applyAlignment="1">
      <alignment horizontal="right" vertical="center"/>
    </xf>
    <xf numFmtId="4" fontId="3" fillId="0" borderId="18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/>
    </xf>
    <xf numFmtId="0" fontId="1" fillId="0" borderId="19" xfId="0" applyFont="1" applyBorder="1" applyAlignment="1">
      <alignment horizontal="center" vertical="center"/>
    </xf>
    <xf numFmtId="4" fontId="1" fillId="0" borderId="19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4" fontId="3" fillId="0" borderId="0" xfId="0" applyNumberFormat="1" applyFont="1" applyAlignment="1">
      <alignment horizontal="left" vertical="center"/>
    </xf>
    <xf numFmtId="4" fontId="1" fillId="0" borderId="18" xfId="0" applyNumberFormat="1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4" fontId="1" fillId="0" borderId="20" xfId="0" applyNumberFormat="1" applyFont="1" applyBorder="1" applyAlignment="1">
      <alignment vertical="center"/>
    </xf>
    <xf numFmtId="4" fontId="1" fillId="0" borderId="11" xfId="0" applyNumberFormat="1" applyFont="1" applyBorder="1" applyAlignment="1">
      <alignment horizontal="right" vertical="center"/>
    </xf>
    <xf numFmtId="0" fontId="1" fillId="0" borderId="13" xfId="0" applyFont="1" applyBorder="1" applyAlignment="1">
      <alignment horizontal="center" vertical="center"/>
    </xf>
    <xf numFmtId="0" fontId="1" fillId="0" borderId="13" xfId="0" applyFont="1" applyBorder="1" applyAlignment="1" quotePrefix="1">
      <alignment horizontal="left" vertical="center"/>
    </xf>
    <xf numFmtId="4" fontId="1" fillId="0" borderId="13" xfId="0" applyNumberFormat="1" applyFont="1" applyBorder="1" applyAlignment="1">
      <alignment horizontal="right" vertical="center"/>
    </xf>
    <xf numFmtId="0" fontId="1" fillId="0" borderId="18" xfId="0" applyFont="1" applyBorder="1" applyAlignment="1" quotePrefix="1">
      <alignment vertical="center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horizontal="left" vertical="center"/>
    </xf>
    <xf numFmtId="0" fontId="1" fillId="0" borderId="19" xfId="0" applyFont="1" applyBorder="1" applyAlignment="1">
      <alignment horizontal="center" vertical="center"/>
    </xf>
    <xf numFmtId="0" fontId="3" fillId="0" borderId="19" xfId="0" applyFont="1" applyBorder="1" applyAlignment="1">
      <alignment vertical="center"/>
    </xf>
    <xf numFmtId="4" fontId="3" fillId="33" borderId="19" xfId="0" applyNumberFormat="1" applyFont="1" applyFill="1" applyBorder="1" applyAlignment="1">
      <alignment vertical="center"/>
    </xf>
    <xf numFmtId="4" fontId="3" fillId="0" borderId="19" xfId="0" applyNumberFormat="1" applyFont="1" applyBorder="1" applyAlignment="1">
      <alignment horizontal="right" vertical="center"/>
    </xf>
    <xf numFmtId="0" fontId="1" fillId="0" borderId="20" xfId="0" applyFont="1" applyBorder="1" applyAlignment="1">
      <alignment vertical="center"/>
    </xf>
    <xf numFmtId="0" fontId="7" fillId="0" borderId="10" xfId="0" applyFont="1" applyBorder="1" applyAlignment="1" quotePrefix="1">
      <alignment/>
    </xf>
    <xf numFmtId="0" fontId="7" fillId="0" borderId="10" xfId="0" applyFont="1" applyBorder="1" applyAlignment="1">
      <alignment/>
    </xf>
    <xf numFmtId="4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4" fontId="3" fillId="0" borderId="0" xfId="0" applyNumberFormat="1" applyFont="1" applyBorder="1" applyAlignment="1">
      <alignment horizontal="center" vertical="center"/>
    </xf>
    <xf numFmtId="0" fontId="3" fillId="35" borderId="16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3" fontId="3" fillId="0" borderId="0" xfId="0" applyNumberFormat="1" applyFont="1" applyAlignment="1">
      <alignment horizontal="center" vertical="center"/>
    </xf>
    <xf numFmtId="4" fontId="3" fillId="35" borderId="16" xfId="0" applyNumberFormat="1" applyFont="1" applyFill="1" applyBorder="1" applyAlignment="1">
      <alignment horizontal="center" vertical="center" wrapText="1"/>
    </xf>
    <xf numFmtId="0" fontId="6" fillId="35" borderId="16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Alignment="1">
      <alignment horizontal="left"/>
    </xf>
    <xf numFmtId="4" fontId="0" fillId="0" borderId="0" xfId="0" applyNumberFormat="1" applyFont="1" applyAlignment="1">
      <alignment horizontal="left"/>
    </xf>
    <xf numFmtId="0" fontId="1" fillId="0" borderId="0" xfId="0" applyFont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4"/>
  <sheetViews>
    <sheetView tabSelected="1" zoomScalePageLayoutView="0" workbookViewId="0" topLeftCell="A90">
      <selection activeCell="B97" sqref="B97"/>
    </sheetView>
  </sheetViews>
  <sheetFormatPr defaultColWidth="9.00390625" defaultRowHeight="15.75" customHeight="1"/>
  <cols>
    <col min="1" max="1" width="5.75390625" style="1" customWidth="1"/>
    <col min="2" max="2" width="54.375" style="1" customWidth="1"/>
    <col min="3" max="4" width="13.75390625" style="11" customWidth="1"/>
    <col min="5" max="5" width="9.75390625" style="11" customWidth="1"/>
    <col min="6" max="16384" width="9.125" style="1" customWidth="1"/>
  </cols>
  <sheetData>
    <row r="1" spans="3:5" ht="15.75" customHeight="1">
      <c r="C1" s="128" t="s">
        <v>154</v>
      </c>
      <c r="D1" s="129"/>
      <c r="E1" s="129"/>
    </row>
    <row r="2" spans="1:5" ht="15.75" customHeight="1">
      <c r="A2" s="130"/>
      <c r="B2" s="130"/>
      <c r="C2" s="128" t="s">
        <v>83</v>
      </c>
      <c r="D2" s="129"/>
      <c r="E2" s="129"/>
    </row>
    <row r="3" spans="3:5" ht="15.75" customHeight="1">
      <c r="C3" s="128" t="s">
        <v>82</v>
      </c>
      <c r="D3" s="129"/>
      <c r="E3" s="129"/>
    </row>
    <row r="4" spans="3:5" ht="15.75" customHeight="1">
      <c r="C4" s="128" t="s">
        <v>84</v>
      </c>
      <c r="D4" s="129"/>
      <c r="E4" s="129"/>
    </row>
    <row r="5" spans="3:5" ht="15.75" customHeight="1">
      <c r="C5" s="15"/>
      <c r="D5" s="16"/>
      <c r="E5" s="1"/>
    </row>
    <row r="6" spans="3:5" ht="15.75" customHeight="1">
      <c r="C6" s="17"/>
      <c r="D6" s="17"/>
      <c r="E6" s="1"/>
    </row>
    <row r="7" spans="1:5" ht="15.75" customHeight="1">
      <c r="A7" s="125" t="s">
        <v>41</v>
      </c>
      <c r="B7" s="125"/>
      <c r="C7" s="125"/>
      <c r="D7" s="125"/>
      <c r="E7" s="125"/>
    </row>
    <row r="8" spans="1:5" ht="15.75" customHeight="1">
      <c r="A8" s="125" t="s">
        <v>0</v>
      </c>
      <c r="B8" s="125"/>
      <c r="C8" s="125"/>
      <c r="D8" s="125"/>
      <c r="E8" s="125"/>
    </row>
    <row r="9" spans="1:5" ht="15.75" customHeight="1">
      <c r="A9" s="125" t="s">
        <v>1</v>
      </c>
      <c r="B9" s="125"/>
      <c r="C9" s="125"/>
      <c r="D9" s="125"/>
      <c r="E9" s="125"/>
    </row>
    <row r="10" spans="1:5" ht="15.75" customHeight="1">
      <c r="A10" s="125" t="s">
        <v>85</v>
      </c>
      <c r="B10" s="125"/>
      <c r="C10" s="125"/>
      <c r="D10" s="125"/>
      <c r="E10" s="125"/>
    </row>
    <row r="11" spans="1:5" ht="15.75" customHeight="1">
      <c r="A11" s="18"/>
      <c r="B11" s="18"/>
      <c r="C11" s="18"/>
      <c r="D11" s="18"/>
      <c r="E11" s="18"/>
    </row>
    <row r="12" spans="1:5" ht="15.75" customHeight="1">
      <c r="A12" s="19"/>
      <c r="B12" s="19"/>
      <c r="C12" s="18"/>
      <c r="D12" s="18"/>
      <c r="E12" s="18"/>
    </row>
    <row r="13" spans="1:5" ht="15.75" customHeight="1">
      <c r="A13" s="124" t="s">
        <v>2</v>
      </c>
      <c r="B13" s="124"/>
      <c r="C13" s="13"/>
      <c r="D13" s="13"/>
      <c r="E13" s="13"/>
    </row>
    <row r="14" spans="1:5" ht="15.75" customHeight="1">
      <c r="A14" s="20" t="s">
        <v>3</v>
      </c>
      <c r="B14" s="12"/>
      <c r="E14" s="21"/>
    </row>
    <row r="15" spans="1:5" ht="15.75" customHeight="1" thickBot="1">
      <c r="A15" s="20"/>
      <c r="B15" s="12"/>
      <c r="E15" s="21"/>
    </row>
    <row r="16" spans="1:5" ht="15.75" customHeight="1">
      <c r="A16" s="121" t="s">
        <v>4</v>
      </c>
      <c r="B16" s="121" t="s">
        <v>5</v>
      </c>
      <c r="C16" s="127" t="s">
        <v>86</v>
      </c>
      <c r="D16" s="126" t="s">
        <v>87</v>
      </c>
      <c r="E16" s="126" t="s">
        <v>40</v>
      </c>
    </row>
    <row r="17" spans="1:5" ht="15.75" customHeight="1">
      <c r="A17" s="122"/>
      <c r="B17" s="122"/>
      <c r="C17" s="122"/>
      <c r="D17" s="122"/>
      <c r="E17" s="122"/>
    </row>
    <row r="18" spans="1:5" ht="15.75" customHeight="1" thickBot="1">
      <c r="A18" s="123"/>
      <c r="B18" s="123"/>
      <c r="C18" s="123"/>
      <c r="D18" s="123"/>
      <c r="E18" s="123"/>
    </row>
    <row r="19" spans="1:5" s="14" customFormat="1" ht="15.75" customHeight="1" thickBot="1">
      <c r="A19" s="55" t="s">
        <v>28</v>
      </c>
      <c r="B19" s="55" t="s">
        <v>29</v>
      </c>
      <c r="C19" s="56" t="s">
        <v>33</v>
      </c>
      <c r="D19" s="56" t="s">
        <v>30</v>
      </c>
      <c r="E19" s="56" t="s">
        <v>31</v>
      </c>
    </row>
    <row r="20" spans="1:5" ht="15.75" customHeight="1" thickBot="1">
      <c r="A20" s="22"/>
      <c r="B20" s="23" t="s">
        <v>6</v>
      </c>
      <c r="C20" s="6">
        <v>527737.3</v>
      </c>
      <c r="D20" s="6">
        <v>154170</v>
      </c>
      <c r="E20" s="49">
        <f>D20/C20*100</f>
        <v>29.21339840864005</v>
      </c>
    </row>
    <row r="21" spans="1:5" ht="15.75" customHeight="1" thickBot="1">
      <c r="A21" s="24"/>
      <c r="B21" s="25" t="s">
        <v>7</v>
      </c>
      <c r="C21" s="6">
        <f>SUM(C23)</f>
        <v>2897236.09</v>
      </c>
      <c r="D21" s="6">
        <f>SUM(D23)</f>
        <v>2797240</v>
      </c>
      <c r="E21" s="49">
        <f>D21/C21*100</f>
        <v>96.5485695023218</v>
      </c>
    </row>
    <row r="22" spans="1:5" ht="15.75" customHeight="1" thickBot="1">
      <c r="A22" s="26"/>
      <c r="B22" s="27" t="s">
        <v>8</v>
      </c>
      <c r="C22" s="28"/>
      <c r="D22" s="28"/>
      <c r="E22" s="10"/>
    </row>
    <row r="23" spans="1:5" ht="15.75" customHeight="1">
      <c r="A23" s="29" t="s">
        <v>32</v>
      </c>
      <c r="B23" s="30" t="s">
        <v>9</v>
      </c>
      <c r="C23" s="31">
        <f>SUM(C24)</f>
        <v>2897236.09</v>
      </c>
      <c r="D23" s="31">
        <f>SUM(D24)</f>
        <v>2797240</v>
      </c>
      <c r="E23" s="7">
        <f>D23/C23*100</f>
        <v>96.5485695023218</v>
      </c>
    </row>
    <row r="24" spans="1:5" ht="15.75" customHeight="1" thickBot="1">
      <c r="A24" s="32"/>
      <c r="B24" s="33" t="s">
        <v>10</v>
      </c>
      <c r="C24" s="10">
        <v>2897236.09</v>
      </c>
      <c r="D24" s="10">
        <v>2797240</v>
      </c>
      <c r="E24" s="10">
        <f>D24/C24*100</f>
        <v>96.5485695023218</v>
      </c>
    </row>
    <row r="25" spans="1:5" ht="15.75" customHeight="1" thickBot="1">
      <c r="A25" s="57"/>
      <c r="B25" s="58" t="s">
        <v>11</v>
      </c>
      <c r="C25" s="59">
        <f>SUM(C20,C23)</f>
        <v>3424973.3899999997</v>
      </c>
      <c r="D25" s="59">
        <f>SUM(D20,D23)</f>
        <v>2951410</v>
      </c>
      <c r="E25" s="60">
        <f>D25/C25*100</f>
        <v>86.17322425386786</v>
      </c>
    </row>
    <row r="26" spans="1:5" ht="15.75" customHeight="1">
      <c r="A26" s="77"/>
      <c r="B26" s="78"/>
      <c r="C26" s="79"/>
      <c r="D26" s="79"/>
      <c r="E26" s="80"/>
    </row>
    <row r="27" spans="1:5" ht="15.75" customHeight="1" thickBot="1">
      <c r="A27" s="51"/>
      <c r="B27" s="52"/>
      <c r="C27" s="53"/>
      <c r="D27" s="53"/>
      <c r="E27" s="54"/>
    </row>
    <row r="28" spans="1:5" s="14" customFormat="1" ht="15.75" customHeight="1" thickBot="1">
      <c r="A28" s="55" t="s">
        <v>28</v>
      </c>
      <c r="B28" s="55" t="s">
        <v>29</v>
      </c>
      <c r="C28" s="56" t="s">
        <v>33</v>
      </c>
      <c r="D28" s="56" t="s">
        <v>30</v>
      </c>
      <c r="E28" s="56" t="s">
        <v>31</v>
      </c>
    </row>
    <row r="29" spans="1:5" ht="15.75" customHeight="1" thickBot="1">
      <c r="A29" s="34"/>
      <c r="B29" s="25" t="s">
        <v>12</v>
      </c>
      <c r="C29" s="35">
        <f>SUM(C31,C44,C55,C58,C73,C92,C151,C158,C168,C171)</f>
        <v>3270803.39</v>
      </c>
      <c r="D29" s="35">
        <f>SUM(D31,D44,D55,D58,D73,D92,D151,D158,D168,D171)</f>
        <v>2951410</v>
      </c>
      <c r="E29" s="49">
        <f>D29/C29*100</f>
        <v>90.2350171527736</v>
      </c>
    </row>
    <row r="30" spans="1:5" ht="15.75" customHeight="1" thickBot="1">
      <c r="A30" s="26"/>
      <c r="B30" s="27" t="s">
        <v>8</v>
      </c>
      <c r="C30" s="28"/>
      <c r="D30" s="28"/>
      <c r="E30" s="50"/>
    </row>
    <row r="31" spans="1:5" ht="15.75" customHeight="1">
      <c r="A31" s="36">
        <v>2440</v>
      </c>
      <c r="B31" s="30" t="s">
        <v>35</v>
      </c>
      <c r="C31" s="31">
        <f>SUM(C35,C39,C42)</f>
        <v>90000</v>
      </c>
      <c r="D31" s="31">
        <f>SUM(D35,D39,D42)</f>
        <v>32000</v>
      </c>
      <c r="E31" s="50">
        <f>D31/C31*100</f>
        <v>35.55555555555556</v>
      </c>
    </row>
    <row r="32" spans="1:5" s="12" customFormat="1" ht="15.75" customHeight="1">
      <c r="A32" s="37"/>
      <c r="B32" s="38" t="s">
        <v>36</v>
      </c>
      <c r="C32" s="39"/>
      <c r="D32" s="39"/>
      <c r="E32" s="8"/>
    </row>
    <row r="33" spans="1:5" s="12" customFormat="1" ht="15.75" customHeight="1">
      <c r="A33" s="37"/>
      <c r="B33" s="38" t="s">
        <v>37</v>
      </c>
      <c r="C33" s="40"/>
      <c r="D33" s="40"/>
      <c r="E33" s="9"/>
    </row>
    <row r="34" spans="1:5" s="44" customFormat="1" ht="15.75" customHeight="1">
      <c r="A34" s="41"/>
      <c r="B34" s="42" t="s">
        <v>13</v>
      </c>
      <c r="C34" s="43"/>
      <c r="D34" s="43"/>
      <c r="E34" s="9"/>
    </row>
    <row r="35" spans="1:5" ht="15.75" customHeight="1">
      <c r="A35" s="41"/>
      <c r="B35" s="2" t="s">
        <v>14</v>
      </c>
      <c r="C35" s="43">
        <v>60000</v>
      </c>
      <c r="E35" s="9"/>
    </row>
    <row r="36" spans="1:5" ht="15.75" customHeight="1">
      <c r="A36" s="41"/>
      <c r="B36" s="2" t="s">
        <v>60</v>
      </c>
      <c r="C36" s="43"/>
      <c r="D36" s="43"/>
      <c r="E36" s="9"/>
    </row>
    <row r="37" spans="1:5" ht="15.75" customHeight="1">
      <c r="A37" s="41"/>
      <c r="B37" s="3" t="s">
        <v>15</v>
      </c>
      <c r="C37" s="43"/>
      <c r="D37" s="43"/>
      <c r="E37" s="9"/>
    </row>
    <row r="38" spans="1:5" ht="15.75" customHeight="1">
      <c r="A38" s="41"/>
      <c r="B38" s="3" t="s">
        <v>16</v>
      </c>
      <c r="C38" s="43"/>
      <c r="D38" s="43"/>
      <c r="E38" s="9"/>
    </row>
    <row r="39" spans="1:5" ht="15.75" customHeight="1">
      <c r="A39" s="41"/>
      <c r="B39" s="4" t="s">
        <v>17</v>
      </c>
      <c r="C39" s="43">
        <v>30000</v>
      </c>
      <c r="D39" s="43"/>
      <c r="E39" s="9"/>
    </row>
    <row r="40" spans="1:5" ht="15.75" customHeight="1">
      <c r="A40" s="41"/>
      <c r="B40" s="2" t="s">
        <v>61</v>
      </c>
      <c r="C40" s="43"/>
      <c r="D40" s="43"/>
      <c r="E40" s="9"/>
    </row>
    <row r="41" spans="1:5" ht="15.75" customHeight="1">
      <c r="A41" s="41"/>
      <c r="B41" s="42" t="s">
        <v>13</v>
      </c>
      <c r="C41" s="100"/>
      <c r="D41" s="100"/>
      <c r="E41" s="90"/>
    </row>
    <row r="42" spans="1:5" ht="15.75" customHeight="1">
      <c r="A42" s="41"/>
      <c r="B42" s="2" t="s">
        <v>148</v>
      </c>
      <c r="C42" s="100"/>
      <c r="D42" s="43">
        <v>32000</v>
      </c>
      <c r="E42" s="90"/>
    </row>
    <row r="43" spans="1:5" ht="15.75" customHeight="1" thickBot="1">
      <c r="A43" s="41"/>
      <c r="B43" s="2" t="s">
        <v>60</v>
      </c>
      <c r="C43" s="100"/>
      <c r="D43" s="100"/>
      <c r="E43" s="90"/>
    </row>
    <row r="44" spans="1:5" ht="15.75" customHeight="1">
      <c r="A44" s="61">
        <v>2450</v>
      </c>
      <c r="B44" s="62" t="s">
        <v>35</v>
      </c>
      <c r="C44" s="63">
        <f>SUM(C49)</f>
        <v>10000</v>
      </c>
      <c r="D44" s="63"/>
      <c r="E44" s="63"/>
    </row>
    <row r="45" spans="1:5" ht="15.75" customHeight="1">
      <c r="A45" s="64"/>
      <c r="B45" s="65" t="s">
        <v>42</v>
      </c>
      <c r="C45" s="66"/>
      <c r="D45" s="43"/>
      <c r="E45" s="9"/>
    </row>
    <row r="46" spans="1:5" ht="15.75" customHeight="1">
      <c r="A46" s="85"/>
      <c r="B46" s="65" t="s">
        <v>43</v>
      </c>
      <c r="C46" s="86"/>
      <c r="D46" s="43"/>
      <c r="E46" s="9"/>
    </row>
    <row r="47" spans="1:5" ht="15.75" customHeight="1">
      <c r="A47" s="85"/>
      <c r="B47" s="84" t="s">
        <v>44</v>
      </c>
      <c r="C47" s="86"/>
      <c r="D47" s="43"/>
      <c r="E47" s="9"/>
    </row>
    <row r="48" spans="1:5" ht="15.75" customHeight="1">
      <c r="A48" s="67"/>
      <c r="B48" s="84" t="s">
        <v>45</v>
      </c>
      <c r="C48" s="68"/>
      <c r="D48" s="43"/>
      <c r="E48" s="9"/>
    </row>
    <row r="49" spans="1:5" ht="15.75" customHeight="1">
      <c r="A49" s="67"/>
      <c r="B49" s="4" t="s">
        <v>114</v>
      </c>
      <c r="C49" s="68">
        <v>10000</v>
      </c>
      <c r="D49" s="43"/>
      <c r="E49" s="9"/>
    </row>
    <row r="50" spans="1:5" ht="15.75" customHeight="1" thickBot="1">
      <c r="A50" s="45"/>
      <c r="B50" s="5" t="s">
        <v>62</v>
      </c>
      <c r="C50" s="46"/>
      <c r="D50" s="46"/>
      <c r="E50" s="10"/>
    </row>
    <row r="52" spans="1:5" ht="15.75" customHeight="1">
      <c r="A52" s="120" t="s">
        <v>19</v>
      </c>
      <c r="B52" s="120"/>
      <c r="C52" s="120"/>
      <c r="D52" s="120"/>
      <c r="E52" s="120"/>
    </row>
    <row r="53" spans="1:5" ht="15.75" customHeight="1" thickBot="1">
      <c r="A53" s="73"/>
      <c r="B53" s="73"/>
      <c r="C53" s="73"/>
      <c r="D53" s="73"/>
      <c r="E53" s="73"/>
    </row>
    <row r="54" spans="1:5" ht="15.75" customHeight="1" thickBot="1">
      <c r="A54" s="55" t="s">
        <v>28</v>
      </c>
      <c r="B54" s="55" t="s">
        <v>29</v>
      </c>
      <c r="C54" s="56" t="s">
        <v>33</v>
      </c>
      <c r="D54" s="56" t="s">
        <v>30</v>
      </c>
      <c r="E54" s="56" t="s">
        <v>31</v>
      </c>
    </row>
    <row r="55" spans="1:5" ht="15.75" customHeight="1">
      <c r="A55" s="47">
        <v>4170</v>
      </c>
      <c r="B55" s="74" t="s">
        <v>76</v>
      </c>
      <c r="C55" s="75">
        <f>SUM(C56)</f>
        <v>14400</v>
      </c>
      <c r="D55" s="75"/>
      <c r="E55" s="70"/>
    </row>
    <row r="56" spans="1:5" ht="15.75" customHeight="1">
      <c r="A56" s="41"/>
      <c r="B56" s="4" t="s">
        <v>78</v>
      </c>
      <c r="C56" s="9">
        <v>14400</v>
      </c>
      <c r="D56" s="9"/>
      <c r="E56" s="9"/>
    </row>
    <row r="57" spans="1:5" ht="15.75" customHeight="1" thickBot="1">
      <c r="A57" s="45"/>
      <c r="B57" s="76" t="s">
        <v>72</v>
      </c>
      <c r="C57" s="10"/>
      <c r="D57" s="10"/>
      <c r="E57" s="10"/>
    </row>
    <row r="58" spans="1:5" s="12" customFormat="1" ht="15.75" customHeight="1">
      <c r="A58" s="36">
        <v>4210</v>
      </c>
      <c r="B58" s="30" t="s">
        <v>38</v>
      </c>
      <c r="C58" s="31">
        <f>SUM(C59:C72)</f>
        <v>54999.65</v>
      </c>
      <c r="D58" s="31">
        <f>SUM(D59:D72)</f>
        <v>110000</v>
      </c>
      <c r="E58" s="7">
        <f>D58/C58*100</f>
        <v>200.00127273537194</v>
      </c>
    </row>
    <row r="59" spans="1:5" ht="15.75" customHeight="1">
      <c r="A59" s="41"/>
      <c r="B59" s="33" t="s">
        <v>18</v>
      </c>
      <c r="C59" s="43">
        <v>30000</v>
      </c>
      <c r="D59" s="43">
        <v>30000</v>
      </c>
      <c r="E59" s="9">
        <f>D59/C59*100</f>
        <v>100</v>
      </c>
    </row>
    <row r="60" spans="1:5" s="44" customFormat="1" ht="15.75" customHeight="1">
      <c r="A60" s="41"/>
      <c r="B60" s="33" t="s">
        <v>63</v>
      </c>
      <c r="C60" s="43"/>
      <c r="D60" s="43"/>
      <c r="E60" s="9"/>
    </row>
    <row r="61" spans="1:5" s="44" customFormat="1" ht="15.75" customHeight="1">
      <c r="A61" s="41"/>
      <c r="B61" s="4" t="s">
        <v>81</v>
      </c>
      <c r="C61" s="43">
        <v>898.65</v>
      </c>
      <c r="D61" s="43"/>
      <c r="E61" s="9"/>
    </row>
    <row r="62" spans="1:5" s="44" customFormat="1" ht="15.75" customHeight="1">
      <c r="A62" s="41"/>
      <c r="B62" s="2" t="s">
        <v>79</v>
      </c>
      <c r="C62" s="43"/>
      <c r="D62" s="43"/>
      <c r="E62" s="9"/>
    </row>
    <row r="63" spans="1:5" s="44" customFormat="1" ht="15.75" customHeight="1">
      <c r="A63" s="41"/>
      <c r="B63" s="87" t="s">
        <v>88</v>
      </c>
      <c r="C63" s="43">
        <v>8000</v>
      </c>
      <c r="D63" s="43"/>
      <c r="E63" s="9"/>
    </row>
    <row r="64" spans="1:5" s="44" customFormat="1" ht="15.75" customHeight="1">
      <c r="A64" s="41"/>
      <c r="B64" s="88" t="s">
        <v>144</v>
      </c>
      <c r="C64" s="43">
        <v>10000</v>
      </c>
      <c r="D64" s="43">
        <v>15000</v>
      </c>
      <c r="E64" s="9">
        <f>D64/C64*100</f>
        <v>150</v>
      </c>
    </row>
    <row r="65" spans="1:5" s="44" customFormat="1" ht="15.75" customHeight="1">
      <c r="A65" s="41"/>
      <c r="B65" s="87" t="s">
        <v>89</v>
      </c>
      <c r="C65" s="43">
        <v>3000</v>
      </c>
      <c r="D65" s="43"/>
      <c r="E65" s="9"/>
    </row>
    <row r="66" spans="1:5" s="44" customFormat="1" ht="15.75" customHeight="1">
      <c r="A66" s="41"/>
      <c r="B66" s="33" t="s">
        <v>90</v>
      </c>
      <c r="C66" s="43"/>
      <c r="D66" s="43"/>
      <c r="E66" s="9"/>
    </row>
    <row r="67" spans="1:5" s="44" customFormat="1" ht="15.75" customHeight="1">
      <c r="A67" s="41"/>
      <c r="B67" s="87" t="s">
        <v>91</v>
      </c>
      <c r="C67" s="43">
        <v>3101</v>
      </c>
      <c r="D67" s="43"/>
      <c r="E67" s="9"/>
    </row>
    <row r="68" spans="1:5" s="44" customFormat="1" ht="15.75" customHeight="1">
      <c r="A68" s="41"/>
      <c r="B68" s="33" t="s">
        <v>92</v>
      </c>
      <c r="C68" s="43"/>
      <c r="D68" s="43"/>
      <c r="E68" s="9"/>
    </row>
    <row r="69" spans="1:5" s="44" customFormat="1" ht="15.75" customHeight="1">
      <c r="A69" s="41"/>
      <c r="B69" s="87" t="s">
        <v>116</v>
      </c>
      <c r="C69" s="43"/>
      <c r="D69" s="43">
        <v>20000</v>
      </c>
      <c r="E69" s="8"/>
    </row>
    <row r="70" spans="1:5" s="44" customFormat="1" ht="15.75" customHeight="1">
      <c r="A70" s="41"/>
      <c r="B70" s="88" t="s">
        <v>117</v>
      </c>
      <c r="C70" s="68"/>
      <c r="D70" s="43">
        <v>15000</v>
      </c>
      <c r="E70" s="8"/>
    </row>
    <row r="71" spans="1:5" s="44" customFormat="1" ht="15.75" customHeight="1">
      <c r="A71" s="41"/>
      <c r="B71" s="88" t="s">
        <v>118</v>
      </c>
      <c r="C71" s="68"/>
      <c r="D71" s="43">
        <v>6000</v>
      </c>
      <c r="E71" s="8"/>
    </row>
    <row r="72" spans="1:5" s="44" customFormat="1" ht="15.75" customHeight="1" thickBot="1">
      <c r="A72" s="41"/>
      <c r="B72" s="88" t="s">
        <v>119</v>
      </c>
      <c r="C72" s="68"/>
      <c r="D72" s="43">
        <v>24000</v>
      </c>
      <c r="E72" s="8"/>
    </row>
    <row r="73" spans="1:5" s="12" customFormat="1" ht="15.75" customHeight="1">
      <c r="A73" s="36">
        <v>4270</v>
      </c>
      <c r="B73" s="30" t="s">
        <v>20</v>
      </c>
      <c r="C73" s="7">
        <f>SUM(C74:C91)</f>
        <v>108729.5</v>
      </c>
      <c r="D73" s="7">
        <f>SUM(D74:D91)</f>
        <v>413000</v>
      </c>
      <c r="E73" s="7">
        <f>D73/C73*100</f>
        <v>379.84171728923616</v>
      </c>
    </row>
    <row r="74" spans="1:5" ht="15.75" customHeight="1">
      <c r="A74" s="41"/>
      <c r="B74" s="33" t="s">
        <v>46</v>
      </c>
      <c r="C74" s="9">
        <v>37797.6</v>
      </c>
      <c r="D74" s="9"/>
      <c r="E74" s="9"/>
    </row>
    <row r="75" spans="1:5" ht="15.75" customHeight="1">
      <c r="A75" s="41"/>
      <c r="B75" s="87" t="s">
        <v>47</v>
      </c>
      <c r="C75" s="9">
        <v>50000</v>
      </c>
      <c r="D75" s="9"/>
      <c r="E75" s="9"/>
    </row>
    <row r="76" spans="1:5" ht="15.75" customHeight="1">
      <c r="A76" s="41"/>
      <c r="B76" s="33" t="s">
        <v>64</v>
      </c>
      <c r="C76" s="9"/>
      <c r="D76" s="9"/>
      <c r="E76" s="9"/>
    </row>
    <row r="77" spans="1:5" ht="15.75" customHeight="1">
      <c r="A77" s="41"/>
      <c r="B77" s="33" t="s">
        <v>65</v>
      </c>
      <c r="C77" s="9"/>
      <c r="D77" s="9"/>
      <c r="E77" s="9"/>
    </row>
    <row r="78" spans="1:5" ht="15.75" customHeight="1">
      <c r="A78" s="41"/>
      <c r="B78" s="107" t="s">
        <v>158</v>
      </c>
      <c r="C78" s="100">
        <v>20931.9</v>
      </c>
      <c r="D78" s="9"/>
      <c r="E78" s="9"/>
    </row>
    <row r="79" spans="1:5" ht="15.75" customHeight="1">
      <c r="A79" s="41"/>
      <c r="B79" s="108" t="s">
        <v>159</v>
      </c>
      <c r="C79" s="100"/>
      <c r="D79" s="9"/>
      <c r="E79" s="9"/>
    </row>
    <row r="80" spans="1:5" ht="15.75" customHeight="1">
      <c r="A80" s="41"/>
      <c r="B80" s="33" t="s">
        <v>48</v>
      </c>
      <c r="C80" s="9"/>
      <c r="D80" s="9">
        <v>50000</v>
      </c>
      <c r="E80" s="9"/>
    </row>
    <row r="81" spans="1:5" ht="15.75" customHeight="1">
      <c r="A81" s="41"/>
      <c r="B81" s="33" t="s">
        <v>120</v>
      </c>
      <c r="C81" s="9"/>
      <c r="D81" s="9">
        <v>200000</v>
      </c>
      <c r="E81" s="8"/>
    </row>
    <row r="82" spans="1:5" ht="15.75" customHeight="1">
      <c r="A82" s="41"/>
      <c r="B82" s="33" t="s">
        <v>121</v>
      </c>
      <c r="C82" s="43"/>
      <c r="D82" s="43"/>
      <c r="E82" s="8"/>
    </row>
    <row r="83" spans="1:5" ht="15.75" customHeight="1">
      <c r="A83" s="41"/>
      <c r="B83" s="33" t="s">
        <v>122</v>
      </c>
      <c r="C83" s="43"/>
      <c r="D83" s="43"/>
      <c r="E83" s="8"/>
    </row>
    <row r="84" spans="1:5" ht="15.75" customHeight="1">
      <c r="A84" s="41"/>
      <c r="B84" s="87" t="s">
        <v>123</v>
      </c>
      <c r="C84" s="43"/>
      <c r="D84" s="43">
        <v>50000</v>
      </c>
      <c r="E84" s="8"/>
    </row>
    <row r="85" spans="1:5" ht="15.75" customHeight="1">
      <c r="A85" s="41"/>
      <c r="B85" s="33" t="s">
        <v>46</v>
      </c>
      <c r="C85" s="43"/>
      <c r="D85" s="43">
        <v>35000</v>
      </c>
      <c r="E85" s="8"/>
    </row>
    <row r="86" spans="1:5" ht="15.75" customHeight="1">
      <c r="A86" s="41"/>
      <c r="B86" s="33" t="s">
        <v>124</v>
      </c>
      <c r="C86" s="43"/>
      <c r="D86" s="43"/>
      <c r="E86" s="8"/>
    </row>
    <row r="87" spans="1:5" ht="15.75" customHeight="1">
      <c r="A87" s="41"/>
      <c r="B87" s="87" t="s">
        <v>47</v>
      </c>
      <c r="C87" s="43"/>
      <c r="D87" s="43">
        <v>38000</v>
      </c>
      <c r="E87" s="8"/>
    </row>
    <row r="88" spans="1:5" ht="15.75" customHeight="1">
      <c r="A88" s="41"/>
      <c r="B88" s="33" t="s">
        <v>64</v>
      </c>
      <c r="C88" s="9"/>
      <c r="D88" s="9"/>
      <c r="E88" s="8"/>
    </row>
    <row r="89" spans="1:5" ht="15.75" customHeight="1">
      <c r="A89" s="41"/>
      <c r="B89" s="33" t="s">
        <v>125</v>
      </c>
      <c r="C89" s="9"/>
      <c r="D89" s="9"/>
      <c r="E89" s="8"/>
    </row>
    <row r="90" spans="1:5" ht="15.75" customHeight="1">
      <c r="A90" s="89"/>
      <c r="B90" s="87" t="s">
        <v>142</v>
      </c>
      <c r="C90" s="90"/>
      <c r="D90" s="90">
        <v>40000</v>
      </c>
      <c r="E90" s="91"/>
    </row>
    <row r="91" spans="1:5" ht="15.75" customHeight="1" thickBot="1">
      <c r="A91" s="89"/>
      <c r="B91" s="33" t="s">
        <v>143</v>
      </c>
      <c r="C91" s="90"/>
      <c r="D91" s="90"/>
      <c r="E91" s="91"/>
    </row>
    <row r="92" spans="1:5" s="12" customFormat="1" ht="15.75" customHeight="1">
      <c r="A92" s="36">
        <v>4300</v>
      </c>
      <c r="B92" s="30" t="s">
        <v>21</v>
      </c>
      <c r="C92" s="7">
        <f>SUM(C93:C101,C106:C150)</f>
        <v>2586425.54</v>
      </c>
      <c r="D92" s="7">
        <f>SUM(D93:D106,D107:D149)</f>
        <v>1954998</v>
      </c>
      <c r="E92" s="7">
        <f>D92/C92*100</f>
        <v>75.58686572511961</v>
      </c>
    </row>
    <row r="93" spans="1:5" ht="15.75" customHeight="1">
      <c r="A93" s="41"/>
      <c r="B93" s="33" t="s">
        <v>22</v>
      </c>
      <c r="C93" s="9">
        <v>59065.06</v>
      </c>
      <c r="D93" s="9"/>
      <c r="E93" s="9"/>
    </row>
    <row r="94" spans="1:5" ht="15.75" customHeight="1">
      <c r="A94" s="41"/>
      <c r="B94" s="2" t="s">
        <v>34</v>
      </c>
      <c r="C94" s="9">
        <v>12000</v>
      </c>
      <c r="D94" s="9">
        <v>50000</v>
      </c>
      <c r="E94" s="9">
        <f>D94/C94*100</f>
        <v>416.6666666666667</v>
      </c>
    </row>
    <row r="95" spans="1:5" ht="15.75" customHeight="1">
      <c r="A95" s="41"/>
      <c r="B95" s="2" t="s">
        <v>66</v>
      </c>
      <c r="C95" s="43"/>
      <c r="D95" s="43"/>
      <c r="E95" s="9"/>
    </row>
    <row r="96" spans="1:5" s="44" customFormat="1" ht="15.75" customHeight="1">
      <c r="A96" s="41"/>
      <c r="B96" s="2" t="s">
        <v>23</v>
      </c>
      <c r="C96" s="9">
        <v>21322.2</v>
      </c>
      <c r="D96" s="9">
        <v>40000</v>
      </c>
      <c r="E96" s="9">
        <f>D96/C96*100</f>
        <v>187.5979026554483</v>
      </c>
    </row>
    <row r="97" spans="1:5" s="44" customFormat="1" ht="15.75" customHeight="1">
      <c r="A97" s="41"/>
      <c r="B97" s="4" t="s">
        <v>162</v>
      </c>
      <c r="C97" s="43">
        <v>50000</v>
      </c>
      <c r="D97" s="43">
        <v>50000</v>
      </c>
      <c r="E97" s="9">
        <f>D97/C97*100</f>
        <v>100</v>
      </c>
    </row>
    <row r="98" spans="1:5" ht="15.75" customHeight="1">
      <c r="A98" s="41"/>
      <c r="B98" s="4" t="s">
        <v>39</v>
      </c>
      <c r="C98" s="9">
        <v>3790</v>
      </c>
      <c r="D98" s="9"/>
      <c r="E98" s="9"/>
    </row>
    <row r="99" spans="1:5" ht="15.75" customHeight="1">
      <c r="A99" s="41"/>
      <c r="B99" s="2" t="s">
        <v>77</v>
      </c>
      <c r="C99" s="9"/>
      <c r="D99" s="9"/>
      <c r="E99" s="9"/>
    </row>
    <row r="100" spans="1:5" ht="15.75" customHeight="1">
      <c r="A100" s="41"/>
      <c r="B100" s="4" t="s">
        <v>109</v>
      </c>
      <c r="C100" s="9">
        <v>20000</v>
      </c>
      <c r="D100" s="9"/>
      <c r="E100" s="9"/>
    </row>
    <row r="101" spans="1:5" ht="15.75" customHeight="1" thickBot="1">
      <c r="A101" s="93"/>
      <c r="B101" s="109" t="s">
        <v>68</v>
      </c>
      <c r="C101" s="94"/>
      <c r="D101" s="94"/>
      <c r="E101" s="94"/>
    </row>
    <row r="102" spans="1:5" ht="15.75" customHeight="1">
      <c r="A102" s="101"/>
      <c r="B102" s="101"/>
      <c r="C102" s="102"/>
      <c r="D102" s="102"/>
      <c r="E102" s="102"/>
    </row>
    <row r="103" spans="1:5" ht="15.75" customHeight="1">
      <c r="A103" s="120" t="s">
        <v>59</v>
      </c>
      <c r="B103" s="120"/>
      <c r="C103" s="120"/>
      <c r="D103" s="120"/>
      <c r="E103" s="120"/>
    </row>
    <row r="104" spans="1:5" ht="15.75" customHeight="1" thickBot="1">
      <c r="A104" s="73"/>
      <c r="B104" s="73"/>
      <c r="C104" s="73"/>
      <c r="D104" s="73"/>
      <c r="E104" s="73"/>
    </row>
    <row r="105" spans="1:5" ht="15.75" customHeight="1" thickBot="1">
      <c r="A105" s="81" t="s">
        <v>28</v>
      </c>
      <c r="B105" s="81" t="s">
        <v>29</v>
      </c>
      <c r="C105" s="82" t="s">
        <v>33</v>
      </c>
      <c r="D105" s="82" t="s">
        <v>30</v>
      </c>
      <c r="E105" s="82" t="s">
        <v>31</v>
      </c>
    </row>
    <row r="106" spans="1:5" ht="15.75" customHeight="1">
      <c r="A106" s="104"/>
      <c r="B106" s="105" t="s">
        <v>50</v>
      </c>
      <c r="C106" s="106">
        <v>7874.18</v>
      </c>
      <c r="D106" s="106"/>
      <c r="E106" s="106"/>
    </row>
    <row r="107" spans="1:5" ht="15.75" customHeight="1">
      <c r="A107" s="41"/>
      <c r="B107" s="4" t="s">
        <v>69</v>
      </c>
      <c r="C107" s="9"/>
      <c r="D107" s="9"/>
      <c r="E107" s="9"/>
    </row>
    <row r="108" spans="1:5" ht="15.75" customHeight="1">
      <c r="A108" s="41"/>
      <c r="B108" s="4" t="s">
        <v>51</v>
      </c>
      <c r="C108" s="9">
        <v>18000</v>
      </c>
      <c r="D108" s="9"/>
      <c r="E108" s="9"/>
    </row>
    <row r="109" spans="1:9" ht="15.75" customHeight="1">
      <c r="A109" s="41"/>
      <c r="B109" s="2" t="s">
        <v>70</v>
      </c>
      <c r="C109" s="9"/>
      <c r="D109" s="9"/>
      <c r="E109" s="9"/>
      <c r="F109" s="44"/>
      <c r="G109" s="44"/>
      <c r="H109" s="44"/>
      <c r="I109" s="44"/>
    </row>
    <row r="110" spans="1:9" ht="15.75" customHeight="1">
      <c r="A110" s="41"/>
      <c r="B110" s="4" t="s">
        <v>52</v>
      </c>
      <c r="C110" s="9">
        <v>19000</v>
      </c>
      <c r="D110" s="9"/>
      <c r="E110" s="9"/>
      <c r="F110" s="44"/>
      <c r="G110" s="44"/>
      <c r="H110" s="44"/>
      <c r="I110" s="44"/>
    </row>
    <row r="111" spans="1:9" ht="15.75" customHeight="1">
      <c r="A111" s="41"/>
      <c r="B111" s="2" t="s">
        <v>71</v>
      </c>
      <c r="C111" s="9"/>
      <c r="D111" s="9"/>
      <c r="E111" s="9"/>
      <c r="F111" s="44"/>
      <c r="G111" s="44"/>
      <c r="H111" s="44"/>
      <c r="I111" s="44"/>
    </row>
    <row r="112" spans="1:9" ht="15.75" customHeight="1">
      <c r="A112" s="41"/>
      <c r="B112" s="4" t="s">
        <v>93</v>
      </c>
      <c r="C112" s="9">
        <v>445720.09</v>
      </c>
      <c r="D112" s="9">
        <v>513275.68</v>
      </c>
      <c r="E112" s="9">
        <f>D112/C112*100</f>
        <v>115.15650550999395</v>
      </c>
      <c r="F112" s="44"/>
      <c r="G112" s="44"/>
      <c r="H112" s="44"/>
      <c r="I112" s="44"/>
    </row>
    <row r="113" spans="1:9" ht="15.75" customHeight="1">
      <c r="A113" s="41"/>
      <c r="B113" s="4" t="s">
        <v>49</v>
      </c>
      <c r="C113" s="9">
        <v>151657.2</v>
      </c>
      <c r="D113" s="9"/>
      <c r="E113" s="9"/>
      <c r="F113" s="44"/>
      <c r="G113" s="44"/>
      <c r="H113" s="44"/>
      <c r="I113" s="44"/>
    </row>
    <row r="114" spans="1:9" ht="15.75" customHeight="1">
      <c r="A114" s="41"/>
      <c r="B114" s="2" t="s">
        <v>67</v>
      </c>
      <c r="C114" s="9"/>
      <c r="D114" s="9"/>
      <c r="E114" s="9"/>
      <c r="F114" s="44"/>
      <c r="G114" s="44"/>
      <c r="H114" s="44"/>
      <c r="I114" s="44"/>
    </row>
    <row r="115" spans="1:9" ht="15.75" customHeight="1">
      <c r="A115" s="41"/>
      <c r="B115" s="87" t="s">
        <v>94</v>
      </c>
      <c r="C115" s="9">
        <v>20000</v>
      </c>
      <c r="D115" s="9"/>
      <c r="E115" s="9"/>
      <c r="F115" s="44"/>
      <c r="G115" s="44"/>
      <c r="H115" s="44"/>
      <c r="I115" s="44"/>
    </row>
    <row r="116" spans="1:9" ht="15.75" customHeight="1">
      <c r="A116" s="41"/>
      <c r="B116" s="2" t="s">
        <v>95</v>
      </c>
      <c r="C116" s="9">
        <v>9000</v>
      </c>
      <c r="D116" s="9">
        <v>8000</v>
      </c>
      <c r="E116" s="9">
        <f>D116/C116*100</f>
        <v>88.88888888888889</v>
      </c>
      <c r="F116" s="44"/>
      <c r="G116" s="44"/>
      <c r="H116" s="44"/>
      <c r="I116" s="44"/>
    </row>
    <row r="117" spans="1:9" ht="15.75" customHeight="1">
      <c r="A117" s="41"/>
      <c r="B117" s="87" t="s">
        <v>96</v>
      </c>
      <c r="C117" s="9">
        <v>3400</v>
      </c>
      <c r="D117" s="9"/>
      <c r="E117" s="9"/>
      <c r="F117" s="44"/>
      <c r="G117" s="44"/>
      <c r="H117" s="44"/>
      <c r="I117" s="44"/>
    </row>
    <row r="118" spans="1:9" ht="15.75" customHeight="1">
      <c r="A118" s="41"/>
      <c r="B118" s="33" t="s">
        <v>97</v>
      </c>
      <c r="C118" s="9"/>
      <c r="D118" s="9"/>
      <c r="E118" s="9"/>
      <c r="F118" s="44"/>
      <c r="G118" s="44"/>
      <c r="H118" s="44"/>
      <c r="I118" s="44"/>
    </row>
    <row r="119" spans="1:9" ht="15.75" customHeight="1">
      <c r="A119" s="41"/>
      <c r="B119" s="87" t="s">
        <v>98</v>
      </c>
      <c r="C119" s="9">
        <v>3400</v>
      </c>
      <c r="D119" s="9"/>
      <c r="E119" s="9"/>
      <c r="F119" s="44"/>
      <c r="G119" s="44"/>
      <c r="H119" s="44"/>
      <c r="I119" s="44"/>
    </row>
    <row r="120" spans="1:9" ht="15.75" customHeight="1">
      <c r="A120" s="41"/>
      <c r="B120" s="33" t="s">
        <v>99</v>
      </c>
      <c r="C120" s="9"/>
      <c r="D120" s="9"/>
      <c r="E120" s="9"/>
      <c r="F120" s="44"/>
      <c r="G120" s="44"/>
      <c r="H120" s="44"/>
      <c r="I120" s="44"/>
    </row>
    <row r="121" spans="1:9" ht="15.75" customHeight="1">
      <c r="A121" s="41"/>
      <c r="B121" s="88" t="s">
        <v>100</v>
      </c>
      <c r="C121" s="92">
        <v>8000</v>
      </c>
      <c r="D121" s="9">
        <v>10000</v>
      </c>
      <c r="E121" s="9">
        <f>D121/C121*100</f>
        <v>125</v>
      </c>
      <c r="F121" s="44"/>
      <c r="G121" s="44"/>
      <c r="H121" s="44"/>
      <c r="I121" s="44"/>
    </row>
    <row r="122" spans="1:9" ht="15.75" customHeight="1">
      <c r="A122" s="41"/>
      <c r="B122" s="88" t="s">
        <v>101</v>
      </c>
      <c r="C122" s="92"/>
      <c r="D122" s="9"/>
      <c r="E122" s="9"/>
      <c r="F122" s="44"/>
      <c r="G122" s="44"/>
      <c r="H122" s="44"/>
      <c r="I122" s="44"/>
    </row>
    <row r="123" spans="1:9" ht="15.75" customHeight="1">
      <c r="A123" s="41"/>
      <c r="B123" s="4" t="s">
        <v>102</v>
      </c>
      <c r="C123" s="92">
        <v>372446.33</v>
      </c>
      <c r="D123" s="9">
        <v>372446.33</v>
      </c>
      <c r="E123" s="9">
        <f>D123/C123*100</f>
        <v>100</v>
      </c>
      <c r="F123" s="44"/>
      <c r="G123" s="44"/>
      <c r="H123" s="44"/>
      <c r="I123" s="44"/>
    </row>
    <row r="124" spans="1:9" ht="15.75" customHeight="1">
      <c r="A124" s="41"/>
      <c r="B124" s="87" t="s">
        <v>103</v>
      </c>
      <c r="C124" s="92">
        <v>9831.29</v>
      </c>
      <c r="D124" s="9"/>
      <c r="E124" s="9"/>
      <c r="F124" s="44"/>
      <c r="G124" s="44"/>
      <c r="H124" s="44"/>
      <c r="I124" s="44"/>
    </row>
    <row r="125" spans="1:9" ht="15.75" customHeight="1">
      <c r="A125" s="41"/>
      <c r="B125" s="87" t="s">
        <v>104</v>
      </c>
      <c r="C125" s="92">
        <v>1445</v>
      </c>
      <c r="D125" s="9">
        <v>12000</v>
      </c>
      <c r="E125" s="9">
        <f>D125/C125*100</f>
        <v>830.4498269896193</v>
      </c>
      <c r="F125" s="44"/>
      <c r="G125" s="44"/>
      <c r="H125" s="44"/>
      <c r="I125" s="44"/>
    </row>
    <row r="126" spans="1:9" ht="15.75" customHeight="1">
      <c r="A126" s="41"/>
      <c r="B126" s="87" t="s">
        <v>105</v>
      </c>
      <c r="C126" s="9">
        <v>4000</v>
      </c>
      <c r="D126" s="9"/>
      <c r="E126" s="9"/>
      <c r="F126" s="44"/>
      <c r="G126" s="44"/>
      <c r="H126" s="44"/>
      <c r="I126" s="44"/>
    </row>
    <row r="127" spans="1:9" ht="15.75" customHeight="1">
      <c r="A127" s="41"/>
      <c r="B127" s="33" t="s">
        <v>106</v>
      </c>
      <c r="C127" s="9"/>
      <c r="D127" s="9"/>
      <c r="E127" s="9"/>
      <c r="F127" s="44"/>
      <c r="G127" s="44"/>
      <c r="H127" s="44"/>
      <c r="I127" s="44"/>
    </row>
    <row r="128" spans="1:9" ht="15.75" customHeight="1">
      <c r="A128" s="41"/>
      <c r="B128" s="87" t="s">
        <v>110</v>
      </c>
      <c r="C128" s="9">
        <v>1217190</v>
      </c>
      <c r="D128" s="9"/>
      <c r="E128" s="9"/>
      <c r="F128" s="44"/>
      <c r="G128" s="44"/>
      <c r="H128" s="44"/>
      <c r="I128" s="44"/>
    </row>
    <row r="129" spans="1:9" ht="15.75" customHeight="1">
      <c r="A129" s="41"/>
      <c r="B129" s="33" t="s">
        <v>111</v>
      </c>
      <c r="C129" s="9"/>
      <c r="D129" s="9"/>
      <c r="E129" s="9"/>
      <c r="F129" s="44"/>
      <c r="G129" s="44"/>
      <c r="H129" s="44"/>
      <c r="I129" s="44"/>
    </row>
    <row r="130" spans="1:9" ht="15.75" customHeight="1">
      <c r="A130" s="41"/>
      <c r="B130" s="4" t="s">
        <v>112</v>
      </c>
      <c r="C130" s="9">
        <v>20000</v>
      </c>
      <c r="D130" s="9"/>
      <c r="E130" s="9"/>
      <c r="F130" s="44"/>
      <c r="G130" s="44"/>
      <c r="H130" s="44"/>
      <c r="I130" s="44"/>
    </row>
    <row r="131" spans="1:9" ht="15.75" customHeight="1">
      <c r="A131" s="41"/>
      <c r="B131" s="33" t="s">
        <v>113</v>
      </c>
      <c r="C131" s="9"/>
      <c r="D131" s="9"/>
      <c r="E131" s="9"/>
      <c r="F131" s="44"/>
      <c r="G131" s="44"/>
      <c r="H131" s="44"/>
      <c r="I131" s="44"/>
    </row>
    <row r="132" spans="1:9" ht="15.75" customHeight="1">
      <c r="A132" s="41"/>
      <c r="B132" s="4" t="s">
        <v>115</v>
      </c>
      <c r="C132" s="9">
        <v>58022.13</v>
      </c>
      <c r="D132" s="9">
        <v>290197.79</v>
      </c>
      <c r="E132" s="9">
        <f>D132/C132*100</f>
        <v>500.15018407631703</v>
      </c>
      <c r="F132" s="44"/>
      <c r="G132" s="44"/>
      <c r="H132" s="44"/>
      <c r="I132" s="44"/>
    </row>
    <row r="133" spans="1:9" ht="15.75" customHeight="1">
      <c r="A133" s="41"/>
      <c r="B133" s="4" t="s">
        <v>135</v>
      </c>
      <c r="C133" s="9"/>
      <c r="D133" s="9">
        <v>50000</v>
      </c>
      <c r="E133" s="9"/>
      <c r="F133" s="44"/>
      <c r="G133" s="44"/>
      <c r="H133" s="44"/>
      <c r="I133" s="44"/>
    </row>
    <row r="134" spans="1:9" ht="15.75" customHeight="1">
      <c r="A134" s="41"/>
      <c r="B134" s="2" t="s">
        <v>136</v>
      </c>
      <c r="C134" s="9"/>
      <c r="D134" s="9"/>
      <c r="E134" s="9"/>
      <c r="F134" s="44"/>
      <c r="G134" s="44"/>
      <c r="H134" s="44"/>
      <c r="I134" s="44"/>
    </row>
    <row r="135" spans="1:9" ht="15.75" customHeight="1">
      <c r="A135" s="41"/>
      <c r="B135" s="33" t="s">
        <v>137</v>
      </c>
      <c r="C135" s="9"/>
      <c r="D135" s="9">
        <v>100000</v>
      </c>
      <c r="E135" s="9"/>
      <c r="F135" s="44"/>
      <c r="G135" s="44"/>
      <c r="H135" s="44"/>
      <c r="I135" s="44"/>
    </row>
    <row r="136" spans="1:9" ht="15.75" customHeight="1">
      <c r="A136" s="41"/>
      <c r="B136" s="4" t="s">
        <v>138</v>
      </c>
      <c r="C136" s="9"/>
      <c r="D136" s="9">
        <v>5000</v>
      </c>
      <c r="E136" s="9"/>
      <c r="F136" s="44"/>
      <c r="G136" s="44"/>
      <c r="H136" s="44"/>
      <c r="I136" s="44"/>
    </row>
    <row r="137" spans="1:9" ht="15.75" customHeight="1">
      <c r="A137" s="41"/>
      <c r="B137" s="2" t="s">
        <v>139</v>
      </c>
      <c r="C137" s="9"/>
      <c r="D137" s="9"/>
      <c r="E137" s="9"/>
      <c r="F137" s="44"/>
      <c r="G137" s="44"/>
      <c r="H137" s="44"/>
      <c r="I137" s="44"/>
    </row>
    <row r="138" spans="1:9" ht="15.75" customHeight="1">
      <c r="A138" s="41"/>
      <c r="B138" s="4" t="s">
        <v>133</v>
      </c>
      <c r="C138" s="9"/>
      <c r="D138" s="9">
        <v>57000</v>
      </c>
      <c r="E138" s="9"/>
      <c r="F138" s="44"/>
      <c r="G138" s="44"/>
      <c r="H138" s="44"/>
      <c r="I138" s="44"/>
    </row>
    <row r="139" spans="1:9" ht="15.75" customHeight="1">
      <c r="A139" s="41"/>
      <c r="B139" s="2" t="s">
        <v>134</v>
      </c>
      <c r="C139" s="9"/>
      <c r="D139" s="9"/>
      <c r="E139" s="9"/>
      <c r="F139" s="44"/>
      <c r="G139" s="44"/>
      <c r="H139" s="44"/>
      <c r="I139" s="44"/>
    </row>
    <row r="140" spans="1:9" ht="15.75" customHeight="1">
      <c r="A140" s="41"/>
      <c r="B140" s="87" t="s">
        <v>131</v>
      </c>
      <c r="C140" s="9"/>
      <c r="D140" s="9">
        <v>280000</v>
      </c>
      <c r="E140" s="9"/>
      <c r="F140" s="44"/>
      <c r="G140" s="44"/>
      <c r="H140" s="44"/>
      <c r="I140" s="44"/>
    </row>
    <row r="141" spans="1:9" ht="15.75" customHeight="1">
      <c r="A141" s="41"/>
      <c r="B141" s="33" t="s">
        <v>132</v>
      </c>
      <c r="C141" s="9"/>
      <c r="D141" s="9"/>
      <c r="E141" s="9"/>
      <c r="F141" s="44"/>
      <c r="G141" s="44"/>
      <c r="H141" s="44"/>
      <c r="I141" s="44"/>
    </row>
    <row r="142" spans="1:9" ht="15.75" customHeight="1">
      <c r="A142" s="41"/>
      <c r="B142" s="87" t="s">
        <v>126</v>
      </c>
      <c r="C142" s="9"/>
      <c r="D142" s="9">
        <v>30000</v>
      </c>
      <c r="E142" s="9"/>
      <c r="F142" s="44"/>
      <c r="G142" s="44"/>
      <c r="H142" s="44"/>
      <c r="I142" s="44"/>
    </row>
    <row r="143" spans="1:9" ht="15.75" customHeight="1">
      <c r="A143" s="41"/>
      <c r="B143" s="87" t="s">
        <v>127</v>
      </c>
      <c r="C143" s="9"/>
      <c r="D143" s="9">
        <v>7000</v>
      </c>
      <c r="E143" s="9"/>
      <c r="F143" s="44"/>
      <c r="G143" s="44"/>
      <c r="H143" s="44"/>
      <c r="I143" s="44"/>
    </row>
    <row r="144" spans="1:9" ht="15.75" customHeight="1">
      <c r="A144" s="41"/>
      <c r="B144" s="87" t="s">
        <v>128</v>
      </c>
      <c r="C144" s="9"/>
      <c r="D144" s="9">
        <v>30000</v>
      </c>
      <c r="E144" s="9"/>
      <c r="F144" s="44"/>
      <c r="G144" s="44"/>
      <c r="H144" s="44"/>
      <c r="I144" s="44"/>
    </row>
    <row r="145" spans="1:9" ht="15.75" customHeight="1">
      <c r="A145" s="41"/>
      <c r="B145" s="87" t="s">
        <v>140</v>
      </c>
      <c r="C145" s="9"/>
      <c r="D145" s="9">
        <v>10000</v>
      </c>
      <c r="E145" s="9"/>
      <c r="F145" s="44"/>
      <c r="G145" s="44"/>
      <c r="H145" s="44"/>
      <c r="I145" s="44"/>
    </row>
    <row r="146" spans="1:9" ht="15.75" customHeight="1">
      <c r="A146" s="41"/>
      <c r="B146" s="87" t="s">
        <v>129</v>
      </c>
      <c r="C146" s="9"/>
      <c r="D146" s="9">
        <v>20000</v>
      </c>
      <c r="E146" s="9"/>
      <c r="F146" s="44"/>
      <c r="G146" s="44"/>
      <c r="H146" s="44"/>
      <c r="I146" s="44"/>
    </row>
    <row r="147" spans="1:9" ht="15.75" customHeight="1">
      <c r="A147" s="41"/>
      <c r="B147" s="87" t="s">
        <v>130</v>
      </c>
      <c r="C147" s="9"/>
      <c r="D147" s="9">
        <v>20078.2</v>
      </c>
      <c r="E147" s="9"/>
      <c r="F147" s="44"/>
      <c r="G147" s="44"/>
      <c r="H147" s="44"/>
      <c r="I147" s="44"/>
    </row>
    <row r="148" spans="1:9" ht="15.75" customHeight="1">
      <c r="A148" s="41"/>
      <c r="B148" s="88" t="s">
        <v>155</v>
      </c>
      <c r="C148" s="69">
        <v>45523.92</v>
      </c>
      <c r="D148" s="9"/>
      <c r="E148" s="9"/>
      <c r="F148" s="44"/>
      <c r="G148" s="44"/>
      <c r="H148" s="44"/>
      <c r="I148" s="44"/>
    </row>
    <row r="149" spans="1:9" ht="15.75" customHeight="1">
      <c r="A149" s="41"/>
      <c r="B149" s="87" t="s">
        <v>156</v>
      </c>
      <c r="C149" s="69">
        <v>5738.14</v>
      </c>
      <c r="D149" s="9"/>
      <c r="E149" s="9"/>
      <c r="F149" s="44"/>
      <c r="G149" s="44"/>
      <c r="H149" s="44"/>
      <c r="I149" s="44"/>
    </row>
    <row r="150" spans="1:9" ht="15.75" customHeight="1" thickBot="1">
      <c r="A150" s="45"/>
      <c r="B150" s="48" t="s">
        <v>157</v>
      </c>
      <c r="C150" s="103"/>
      <c r="D150" s="10"/>
      <c r="E150" s="10"/>
      <c r="F150" s="44"/>
      <c r="G150" s="44"/>
      <c r="H150" s="44"/>
      <c r="I150" s="44"/>
    </row>
    <row r="151" spans="1:9" s="96" customFormat="1" ht="15.75" customHeight="1">
      <c r="A151" s="47">
        <v>4700</v>
      </c>
      <c r="B151" s="74" t="s">
        <v>24</v>
      </c>
      <c r="C151" s="70">
        <f>SUM(C157)</f>
        <v>8000</v>
      </c>
      <c r="D151" s="70">
        <f>SUM(D157)</f>
        <v>1600</v>
      </c>
      <c r="E151" s="70">
        <f>D151/C151*100</f>
        <v>20</v>
      </c>
      <c r="F151" s="95"/>
      <c r="G151" s="95"/>
      <c r="H151" s="95"/>
      <c r="I151" s="95"/>
    </row>
    <row r="152" spans="1:9" s="96" customFormat="1" ht="15.75" customHeight="1" thickBot="1">
      <c r="A152" s="110"/>
      <c r="B152" s="111" t="s">
        <v>25</v>
      </c>
      <c r="C152" s="112"/>
      <c r="D152" s="112"/>
      <c r="E152" s="113"/>
      <c r="F152" s="95"/>
      <c r="G152" s="95"/>
      <c r="H152" s="95"/>
      <c r="I152" s="95"/>
    </row>
    <row r="153" spans="1:9" s="96" customFormat="1" ht="15.75" customHeight="1">
      <c r="A153" s="114"/>
      <c r="B153" s="114"/>
      <c r="C153" s="114"/>
      <c r="D153" s="114"/>
      <c r="E153" s="114"/>
      <c r="F153" s="95"/>
      <c r="G153" s="95"/>
      <c r="H153" s="95"/>
      <c r="I153" s="95"/>
    </row>
    <row r="154" spans="1:9" ht="15.75" customHeight="1">
      <c r="A154" s="120" t="s">
        <v>141</v>
      </c>
      <c r="B154" s="120"/>
      <c r="C154" s="120"/>
      <c r="D154" s="120"/>
      <c r="E154" s="120"/>
      <c r="F154" s="44"/>
      <c r="G154" s="44"/>
      <c r="H154" s="44"/>
      <c r="I154" s="44"/>
    </row>
    <row r="155" spans="1:9" ht="15.75" customHeight="1" thickBot="1">
      <c r="A155" s="73"/>
      <c r="B155" s="73"/>
      <c r="C155" s="73"/>
      <c r="D155" s="73"/>
      <c r="E155" s="73"/>
      <c r="F155" s="44"/>
      <c r="G155" s="44"/>
      <c r="H155" s="44"/>
      <c r="I155" s="44"/>
    </row>
    <row r="156" spans="1:9" ht="15.75" customHeight="1" thickBot="1">
      <c r="A156" s="81" t="s">
        <v>28</v>
      </c>
      <c r="B156" s="81" t="s">
        <v>29</v>
      </c>
      <c r="C156" s="82" t="s">
        <v>33</v>
      </c>
      <c r="D156" s="82" t="s">
        <v>30</v>
      </c>
      <c r="E156" s="82" t="s">
        <v>31</v>
      </c>
      <c r="F156" s="44"/>
      <c r="G156" s="44"/>
      <c r="H156" s="44"/>
      <c r="I156" s="44"/>
    </row>
    <row r="157" spans="1:9" ht="15.75" customHeight="1" thickBot="1">
      <c r="A157" s="97"/>
      <c r="B157" s="98" t="s">
        <v>26</v>
      </c>
      <c r="C157" s="103">
        <v>8000</v>
      </c>
      <c r="D157" s="103">
        <v>1600</v>
      </c>
      <c r="E157" s="103">
        <f>D157/C157*100</f>
        <v>20</v>
      </c>
      <c r="F157" s="44"/>
      <c r="G157" s="44"/>
      <c r="H157" s="44"/>
      <c r="I157" s="44"/>
    </row>
    <row r="158" spans="1:9" ht="15.75" customHeight="1">
      <c r="A158" s="36">
        <v>6110</v>
      </c>
      <c r="B158" s="30" t="s">
        <v>27</v>
      </c>
      <c r="C158" s="31">
        <f>SUM(C159,C161,C163)</f>
        <v>338832</v>
      </c>
      <c r="D158" s="31">
        <f>SUM(D159,D161,D163)</f>
        <v>300000</v>
      </c>
      <c r="E158" s="7">
        <f>D158/C158*100</f>
        <v>88.53945318033716</v>
      </c>
      <c r="F158" s="44"/>
      <c r="G158" s="44"/>
      <c r="H158" s="44"/>
      <c r="I158" s="44"/>
    </row>
    <row r="159" spans="1:9" ht="15.75" customHeight="1">
      <c r="A159" s="41"/>
      <c r="B159" s="2" t="s">
        <v>53</v>
      </c>
      <c r="C159" s="43">
        <v>38832</v>
      </c>
      <c r="D159" s="43"/>
      <c r="E159" s="9"/>
      <c r="F159" s="44"/>
      <c r="G159" s="44"/>
      <c r="H159" s="44"/>
      <c r="I159" s="44"/>
    </row>
    <row r="160" spans="1:9" ht="15.75" customHeight="1">
      <c r="A160" s="41"/>
      <c r="B160" s="2" t="s">
        <v>149</v>
      </c>
      <c r="C160" s="43"/>
      <c r="D160" s="43"/>
      <c r="E160" s="9"/>
      <c r="F160" s="44"/>
      <c r="G160" s="44"/>
      <c r="H160" s="44"/>
      <c r="I160" s="44"/>
    </row>
    <row r="161" spans="1:9" ht="15.75" customHeight="1">
      <c r="A161" s="41"/>
      <c r="B161" s="87" t="s">
        <v>107</v>
      </c>
      <c r="C161" s="43">
        <v>300000</v>
      </c>
      <c r="D161" s="43"/>
      <c r="E161" s="9"/>
      <c r="F161" s="44"/>
      <c r="G161" s="44"/>
      <c r="H161" s="44"/>
      <c r="I161" s="44"/>
    </row>
    <row r="162" spans="1:9" ht="15.75" customHeight="1">
      <c r="A162" s="41"/>
      <c r="B162" s="33" t="s">
        <v>108</v>
      </c>
      <c r="C162" s="43"/>
      <c r="D162" s="43"/>
      <c r="E162" s="9"/>
      <c r="F162" s="44"/>
      <c r="G162" s="44"/>
      <c r="H162" s="44"/>
      <c r="I162" s="44"/>
    </row>
    <row r="163" spans="1:9" ht="15.75" customHeight="1">
      <c r="A163" s="41"/>
      <c r="B163" s="115" t="s">
        <v>145</v>
      </c>
      <c r="C163" s="9"/>
      <c r="D163" s="43">
        <v>300000</v>
      </c>
      <c r="E163" s="9"/>
      <c r="F163" s="44"/>
      <c r="G163" s="44"/>
      <c r="H163" s="44"/>
      <c r="I163" s="44"/>
    </row>
    <row r="164" spans="1:9" ht="15.75" customHeight="1">
      <c r="A164" s="41"/>
      <c r="B164" s="116" t="s">
        <v>161</v>
      </c>
      <c r="C164" s="9"/>
      <c r="D164" s="43"/>
      <c r="E164" s="9"/>
      <c r="F164" s="44"/>
      <c r="G164" s="44"/>
      <c r="H164" s="44"/>
      <c r="I164" s="44"/>
    </row>
    <row r="165" spans="1:9" ht="15.75" customHeight="1">
      <c r="A165" s="41"/>
      <c r="B165" s="116" t="s">
        <v>160</v>
      </c>
      <c r="C165" s="9"/>
      <c r="D165" s="43"/>
      <c r="E165" s="9"/>
      <c r="F165" s="44"/>
      <c r="G165" s="44"/>
      <c r="H165" s="44"/>
      <c r="I165" s="44"/>
    </row>
    <row r="166" spans="1:9" ht="15.75" customHeight="1">
      <c r="A166" s="41"/>
      <c r="B166" s="33" t="s">
        <v>146</v>
      </c>
      <c r="C166" s="9"/>
      <c r="D166" s="9"/>
      <c r="E166" s="9"/>
      <c r="F166" s="44"/>
      <c r="G166" s="44"/>
      <c r="H166" s="44"/>
      <c r="I166" s="44"/>
    </row>
    <row r="167" spans="1:9" ht="15.75" customHeight="1" thickBot="1">
      <c r="A167" s="45"/>
      <c r="B167" s="48" t="s">
        <v>147</v>
      </c>
      <c r="C167" s="10"/>
      <c r="D167" s="10"/>
      <c r="E167" s="10"/>
      <c r="F167" s="44"/>
      <c r="G167" s="44"/>
      <c r="H167" s="44"/>
      <c r="I167" s="44"/>
    </row>
    <row r="168" spans="1:9" ht="15.75" customHeight="1">
      <c r="A168" s="47">
        <v>6120</v>
      </c>
      <c r="B168" s="83" t="s">
        <v>54</v>
      </c>
      <c r="C168" s="70">
        <f>SUM(C169:C170)</f>
        <v>4871.46</v>
      </c>
      <c r="D168" s="70"/>
      <c r="E168" s="7"/>
      <c r="F168" s="44"/>
      <c r="G168" s="44"/>
      <c r="H168" s="44"/>
      <c r="I168" s="44"/>
    </row>
    <row r="169" spans="1:9" ht="15.75" customHeight="1">
      <c r="A169" s="41"/>
      <c r="B169" s="4" t="s">
        <v>80</v>
      </c>
      <c r="C169" s="69">
        <v>4871.46</v>
      </c>
      <c r="D169" s="72"/>
      <c r="E169" s="72"/>
      <c r="F169" s="44"/>
      <c r="G169" s="44"/>
      <c r="H169" s="44"/>
      <c r="I169" s="44"/>
    </row>
    <row r="170" spans="1:9" ht="15.75" customHeight="1" thickBot="1">
      <c r="A170" s="41"/>
      <c r="B170" s="2" t="s">
        <v>79</v>
      </c>
      <c r="C170" s="72"/>
      <c r="D170" s="72"/>
      <c r="E170" s="72"/>
      <c r="F170" s="44"/>
      <c r="G170" s="44"/>
      <c r="H170" s="44"/>
      <c r="I170" s="44"/>
    </row>
    <row r="171" spans="1:5" ht="15.75" customHeight="1">
      <c r="A171" s="47">
        <v>6260</v>
      </c>
      <c r="B171" s="83" t="s">
        <v>56</v>
      </c>
      <c r="C171" s="70">
        <f>SUM(C175)</f>
        <v>54545.24</v>
      </c>
      <c r="D171" s="70">
        <f>SUM(D175)</f>
        <v>139812</v>
      </c>
      <c r="E171" s="7">
        <f>D171/C171*100</f>
        <v>256.3230082038323</v>
      </c>
    </row>
    <row r="172" spans="1:9" ht="15.75" customHeight="1">
      <c r="A172" s="41"/>
      <c r="B172" s="71" t="s">
        <v>57</v>
      </c>
      <c r="C172" s="72"/>
      <c r="D172" s="9"/>
      <c r="E172" s="8"/>
      <c r="F172" s="44"/>
      <c r="G172" s="44"/>
      <c r="H172" s="44"/>
      <c r="I172" s="44"/>
    </row>
    <row r="173" spans="1:9" ht="15.75" customHeight="1">
      <c r="A173" s="41"/>
      <c r="B173" s="71" t="s">
        <v>75</v>
      </c>
      <c r="C173" s="72"/>
      <c r="D173" s="33"/>
      <c r="E173" s="8"/>
      <c r="F173" s="44"/>
      <c r="G173" s="44"/>
      <c r="H173" s="44"/>
      <c r="I173" s="44"/>
    </row>
    <row r="174" spans="1:5" s="44" customFormat="1" ht="15.75" customHeight="1">
      <c r="A174" s="41"/>
      <c r="B174" s="3" t="s">
        <v>55</v>
      </c>
      <c r="C174" s="9"/>
      <c r="D174" s="33"/>
      <c r="E174" s="8"/>
    </row>
    <row r="175" spans="1:5" s="44" customFormat="1" ht="15.75" customHeight="1">
      <c r="A175" s="41"/>
      <c r="B175" s="4" t="s">
        <v>58</v>
      </c>
      <c r="C175" s="9">
        <v>54545.24</v>
      </c>
      <c r="D175" s="43">
        <v>139812</v>
      </c>
      <c r="E175" s="9">
        <f>D175/C175*100</f>
        <v>256.3230082038323</v>
      </c>
    </row>
    <row r="176" spans="1:5" s="44" customFormat="1" ht="15.75" customHeight="1" thickBot="1">
      <c r="A176" s="48"/>
      <c r="B176" s="48" t="s">
        <v>73</v>
      </c>
      <c r="C176" s="48"/>
      <c r="D176" s="48"/>
      <c r="E176" s="48"/>
    </row>
    <row r="177" spans="1:5" s="12" customFormat="1" ht="15.75" customHeight="1" thickBot="1">
      <c r="A177" s="22"/>
      <c r="B177" s="23" t="s">
        <v>74</v>
      </c>
      <c r="C177" s="6">
        <v>154170</v>
      </c>
      <c r="D177" s="6"/>
      <c r="E177" s="7"/>
    </row>
    <row r="178" spans="1:5" ht="15.75" customHeight="1" thickBot="1">
      <c r="A178" s="57"/>
      <c r="B178" s="58" t="s">
        <v>11</v>
      </c>
      <c r="C178" s="60">
        <f>SUM(C29,C177)</f>
        <v>3424973.39</v>
      </c>
      <c r="D178" s="60">
        <f>SUM(D29,D177)</f>
        <v>2951410</v>
      </c>
      <c r="E178" s="60">
        <f>D178/C178*100</f>
        <v>86.17322425386786</v>
      </c>
    </row>
    <row r="181" spans="1:5" s="15" customFormat="1" ht="15.75" customHeight="1">
      <c r="A181" s="12" t="s">
        <v>150</v>
      </c>
      <c r="B181" s="1"/>
      <c r="C181" s="99" t="s">
        <v>151</v>
      </c>
      <c r="D181" s="99"/>
      <c r="E181" s="99"/>
    </row>
    <row r="182" spans="1:5" ht="15.75" customHeight="1">
      <c r="A182" s="12"/>
      <c r="B182" s="12"/>
      <c r="C182" s="13"/>
      <c r="D182" s="13"/>
      <c r="E182" s="13"/>
    </row>
    <row r="183" spans="1:5" ht="15.75" customHeight="1">
      <c r="A183" s="12" t="s">
        <v>152</v>
      </c>
      <c r="C183" s="13" t="s">
        <v>153</v>
      </c>
      <c r="D183" s="13"/>
      <c r="E183" s="13"/>
    </row>
    <row r="184" spans="1:5" ht="15.75" customHeight="1">
      <c r="A184" s="118"/>
      <c r="B184" s="119"/>
      <c r="C184" s="117"/>
      <c r="D184" s="117"/>
      <c r="E184" s="117"/>
    </row>
    <row r="192" spans="3:5" ht="15.75" customHeight="1">
      <c r="C192" s="11">
        <f>C178-C25</f>
        <v>0</v>
      </c>
      <c r="D192" s="11">
        <f>D178-D25</f>
        <v>0</v>
      </c>
      <c r="E192" s="11">
        <f>E178-E25</f>
        <v>0</v>
      </c>
    </row>
    <row r="194" spans="3:4" ht="15.75" customHeight="1">
      <c r="C194" s="11">
        <f>C25-C29</f>
        <v>154169.99999999953</v>
      </c>
      <c r="D194" s="11">
        <f>D25-D29</f>
        <v>0</v>
      </c>
    </row>
  </sheetData>
  <sheetProtection/>
  <mergeCells count="20">
    <mergeCell ref="C1:E1"/>
    <mergeCell ref="C2:E2"/>
    <mergeCell ref="C3:E3"/>
    <mergeCell ref="C4:E4"/>
    <mergeCell ref="A7:E7"/>
    <mergeCell ref="A2:B2"/>
    <mergeCell ref="A13:B13"/>
    <mergeCell ref="A9:E9"/>
    <mergeCell ref="D16:D18"/>
    <mergeCell ref="A8:E8"/>
    <mergeCell ref="A10:E10"/>
    <mergeCell ref="E16:E18"/>
    <mergeCell ref="C16:C18"/>
    <mergeCell ref="C184:E184"/>
    <mergeCell ref="A184:B184"/>
    <mergeCell ref="A52:E52"/>
    <mergeCell ref="A16:A18"/>
    <mergeCell ref="B16:B18"/>
    <mergeCell ref="A154:E154"/>
    <mergeCell ref="A103:E103"/>
  </mergeCells>
  <printOptions horizontalCentered="1"/>
  <pageMargins left="0.3937007874015748" right="0.3937007874015748" top="0.3937007874015748" bottom="0.3937007874015748" header="0.11811023622047245" footer="0.118110236220472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kwedzinska</cp:lastModifiedBy>
  <cp:lastPrinted>2009-11-09T12:10:03Z</cp:lastPrinted>
  <dcterms:created xsi:type="dcterms:W3CDTF">1997-02-26T13:46:56Z</dcterms:created>
  <dcterms:modified xsi:type="dcterms:W3CDTF">2009-11-13T12:38:51Z</dcterms:modified>
  <cp:category/>
  <cp:version/>
  <cp:contentType/>
  <cp:contentStatus/>
</cp:coreProperties>
</file>