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<sst xmlns="http://schemas.openxmlformats.org/spreadsheetml/2006/main" count="141" uniqueCount="108">
  <si>
    <t xml:space="preserve">Dział </t>
  </si>
  <si>
    <t>Rozdział</t>
  </si>
  <si>
    <t>Wyszczególnienie</t>
  </si>
  <si>
    <t>1</t>
  </si>
  <si>
    <t>2</t>
  </si>
  <si>
    <t>3</t>
  </si>
  <si>
    <t>4</t>
  </si>
  <si>
    <t xml:space="preserve">Stan środków pieniężnych na początek roku </t>
  </si>
  <si>
    <t>Szkoły zawodowe</t>
  </si>
  <si>
    <t>Szkolne schroniska młodzieżowe</t>
  </si>
  <si>
    <t>Szkolne Schronisko Młodzieżowe</t>
  </si>
  <si>
    <t>Szkoły podstawowe</t>
  </si>
  <si>
    <t>Przedszkola</t>
  </si>
  <si>
    <t>Gimnazja</t>
  </si>
  <si>
    <t>Licea ogólnokształcące</t>
  </si>
  <si>
    <t>I Liceum Ogólnokształcące</t>
  </si>
  <si>
    <t>Dokształcanie i doskonalenie nauczycieli</t>
  </si>
  <si>
    <t>Placówki wychowania pozaszkolnego</t>
  </si>
  <si>
    <t>Wydatki</t>
  </si>
  <si>
    <t>OŚWIATA  I  WYCHOWANIE</t>
  </si>
  <si>
    <t>Przedszkola specjalne</t>
  </si>
  <si>
    <t>Szkoły artystyczne</t>
  </si>
  <si>
    <t>EDUKACYJNA OPIEKA WYCHOWAWCZA</t>
  </si>
  <si>
    <t>Specjalne ośrodki szkolno-wychowawcze</t>
  </si>
  <si>
    <t>Internaty i bursy szkolne</t>
  </si>
  <si>
    <t>KULTURA FIZYCZNA I SPORT</t>
  </si>
  <si>
    <t>Instytucje kultury fizycznej</t>
  </si>
  <si>
    <t>Razem</t>
  </si>
  <si>
    <t>Ośrodek Sportu i Rekreacji</t>
  </si>
  <si>
    <t>Stołówki szkolne</t>
  </si>
  <si>
    <t>Gimnazjum Nr 5</t>
  </si>
  <si>
    <t>Zespół Szkół Ogólnokształcących Nr 2</t>
  </si>
  <si>
    <t>Zespół Szkół Ogólnokształcących Nr 3</t>
  </si>
  <si>
    <t>Zespół Szkół Integracyjnych</t>
  </si>
  <si>
    <t>Szkoła Podstawowa Nr 1</t>
  </si>
  <si>
    <t>Szkoła Podstawowa Nr 2</t>
  </si>
  <si>
    <t>Szkoła Podstawowa Nr 4</t>
  </si>
  <si>
    <t>Szkoła Podstawowa Nr 6</t>
  </si>
  <si>
    <t>Szkoła Podstawowa Nr 7</t>
  </si>
  <si>
    <t>Szkoła Podstawowa Nr 9</t>
  </si>
  <si>
    <t>Szkoła Podstawowa Nr 10</t>
  </si>
  <si>
    <t>Szkoła Podstawowa Nr 16</t>
  </si>
  <si>
    <t>Szkoła Podstawowa Nr 18</t>
  </si>
  <si>
    <t>Szkoła Podstawowa Nr 19</t>
  </si>
  <si>
    <t>Miejskie Przedszkole Nr 1</t>
  </si>
  <si>
    <t>Miejskie Przedszkole Nr 2</t>
  </si>
  <si>
    <t>Miejskie Przedszkole Nr 3</t>
  </si>
  <si>
    <t>Miejskie Przedszkole Nr 4</t>
  </si>
  <si>
    <t>Miejskie Przedszkole Nr 7</t>
  </si>
  <si>
    <t>Miejskie Przedszkole Nr 8</t>
  </si>
  <si>
    <t>Miejskie Przedszkole Nr 9</t>
  </si>
  <si>
    <t>Miejskie Przedszkole Nr 10</t>
  </si>
  <si>
    <t>Miejskie Przedszkole Nr 13</t>
  </si>
  <si>
    <t>Miejskie Przedszkole Nr 14</t>
  </si>
  <si>
    <t>Miejskie Przedszkole Nr 16</t>
  </si>
  <si>
    <t>Miejskie Przedszkole Nr 18</t>
  </si>
  <si>
    <t>Miejskie Przedszkole Nr 19</t>
  </si>
  <si>
    <t>Gimnazjum Nr 4</t>
  </si>
  <si>
    <t>Zespół Szkół Przemysłu Spożywczego</t>
  </si>
  <si>
    <t>II Liceum Ogólnokształcące</t>
  </si>
  <si>
    <t>Zespół Szkół Ogólnokształcących Nr 4</t>
  </si>
  <si>
    <t>Zespół Szkół Medycznych</t>
  </si>
  <si>
    <t>Zespół Szkół Ekonomicznych</t>
  </si>
  <si>
    <t xml:space="preserve">Zespół Szkół Budowlanych </t>
  </si>
  <si>
    <t>Zespół Szkół Technicznych i Ogólnokształcących</t>
  </si>
  <si>
    <t xml:space="preserve">Zespół Szkół Elektryczno - Mechanicznych </t>
  </si>
  <si>
    <t>Zespół Szkół Samochodowych</t>
  </si>
  <si>
    <t>Zespół Szkół Rolniczych</t>
  </si>
  <si>
    <t>Zespół Szkół Muzycznych</t>
  </si>
  <si>
    <t>Centrum Kształcenia Praktycznego</t>
  </si>
  <si>
    <t>Centrum Kształcenia Ustawicznego</t>
  </si>
  <si>
    <t>Zespół Placówek Specjalnych</t>
  </si>
  <si>
    <t>Młodzieżowe Centrum Kultury</t>
  </si>
  <si>
    <t>BEZPIECZEŃSTWO PUBLICZNE</t>
  </si>
  <si>
    <t>I OCHRONA PRZECIWPOŻAROWA</t>
  </si>
  <si>
    <t>Komendy powiatowe Państwowej Straży Pożarnej</t>
  </si>
  <si>
    <t>Komenda Miejska Państwowej Straży Pożarnej</t>
  </si>
  <si>
    <t>POMOC SPOŁECZNA</t>
  </si>
  <si>
    <t>Placówki opiekuńczo - wychowawcze</t>
  </si>
  <si>
    <t xml:space="preserve"> - 2 -</t>
  </si>
  <si>
    <t xml:space="preserve"> - 3 -</t>
  </si>
  <si>
    <t xml:space="preserve">Dochody </t>
  </si>
  <si>
    <t>V Liceum Ogólnokształcące</t>
  </si>
  <si>
    <t xml:space="preserve">REALIZACJA DOCHODÓW WŁASNYCH JEDNOSTEK BUDŻETOWYCH MIASTA LEGNICY </t>
  </si>
  <si>
    <t>Plan</t>
  </si>
  <si>
    <t>Wykonanie</t>
  </si>
  <si>
    <t xml:space="preserve">Ośrodek Doradztwa Metodycznego i Doskonalenia </t>
  </si>
  <si>
    <t xml:space="preserve">Nauczycieli </t>
  </si>
  <si>
    <t xml:space="preserve">Centra kształcenia ustawicznego i praktycznego </t>
  </si>
  <si>
    <t>oraz ośrodki dokształcania zawodowego</t>
  </si>
  <si>
    <t>PREZYDENT MIASTA</t>
  </si>
  <si>
    <t>Tadeusz Krzakowski</t>
  </si>
  <si>
    <t>SKARBNIK MIASTA</t>
  </si>
  <si>
    <t>Grażyna Nikodem</t>
  </si>
  <si>
    <t>Stan środków pieniężnych na koniec okresu sprawozdawczego</t>
  </si>
  <si>
    <t>Dom Dziecka</t>
  </si>
  <si>
    <t>Świetlica Terapeutyczna Nr 1</t>
  </si>
  <si>
    <t>Świetlica Terapeutyczna Nr 2</t>
  </si>
  <si>
    <t xml:space="preserve">Miejskie Przedszkole Specjalne dla Dzieci  </t>
  </si>
  <si>
    <t>z Zezem i Niedowidzeniem Nr 6</t>
  </si>
  <si>
    <t xml:space="preserve">   ORAZ  WYDATKÓW  NIMI  SFINANSOWANYCH  W OKRESIE OD 1 STYCZNIA DO 30 CZERWCA 2010 ROKU</t>
  </si>
  <si>
    <t>Domy pomocy społecznej</t>
  </si>
  <si>
    <t>Dom Pomocy Społecznej dla Dzieci</t>
  </si>
  <si>
    <t>Dom Pomocy Społecznej dla Dorosłych</t>
  </si>
  <si>
    <t xml:space="preserve">Poradnie psychologiczno-pedagogiczne, </t>
  </si>
  <si>
    <t>w tym poradnie specjalistyczne</t>
  </si>
  <si>
    <t>Poradnia Psychologiczno - Pedagogiczna Nr 1</t>
  </si>
  <si>
    <t>Tabela nr 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</si>
</sst>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0"/>
    </font>
    <font>
      <sz val="10"/>
      <name val="Arial CE"/>
      <family val="0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10"/>
      <name val="Times New Roman"/>
      <family val="1"/>
    </font>
    <font>
      <sz val="10"/>
      <name val="Times New Roman CE"/>
      <family val="0"/>
    </font>
    <font>
      <b/>
      <sz val="9"/>
      <name val="Times New Roman CE"/>
      <family val="1"/>
    </font>
    <font>
      <sz val="10"/>
      <name val="Times New Roman"/>
      <family val="1"/>
    </font>
    <font>
      <sz val="9"/>
      <name val="Arial"/>
      <family val="2"/>
    </font>
    <font>
      <sz val="9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10" xfId="51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4" fontId="3" fillId="0" borderId="10" xfId="51" applyNumberFormat="1" applyFont="1" applyBorder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3" fontId="2" fillId="0" borderId="0" xfId="51" applyNumberFormat="1" applyFont="1" applyAlignment="1">
      <alignment horizontal="center"/>
      <protection/>
    </xf>
    <xf numFmtId="0" fontId="1" fillId="0" borderId="0" xfId="51" applyFont="1" applyAlignment="1">
      <alignment horizontal="center"/>
      <protection/>
    </xf>
    <xf numFmtId="0" fontId="3" fillId="33" borderId="11" xfId="51" applyFont="1" applyFill="1" applyBorder="1" applyAlignment="1" quotePrefix="1">
      <alignment horizontal="center" vertical="center"/>
      <protection/>
    </xf>
    <xf numFmtId="0" fontId="3" fillId="33" borderId="12" xfId="51" applyFont="1" applyFill="1" applyBorder="1" applyAlignment="1" quotePrefix="1">
      <alignment horizontal="center" vertical="center"/>
      <protection/>
    </xf>
    <xf numFmtId="0" fontId="3" fillId="33" borderId="13" xfId="51" applyFont="1" applyFill="1" applyBorder="1" applyAlignment="1" quotePrefix="1">
      <alignment horizontal="center" vertical="center"/>
      <protection/>
    </xf>
    <xf numFmtId="3" fontId="3" fillId="33" borderId="13" xfId="51" applyNumberFormat="1" applyFont="1" applyFill="1" applyBorder="1" applyAlignment="1" quotePrefix="1">
      <alignment horizontal="center" vertical="center"/>
      <protection/>
    </xf>
    <xf numFmtId="3" fontId="3" fillId="33" borderId="11" xfId="51" applyNumberFormat="1" applyFont="1" applyFill="1" applyBorder="1" applyAlignment="1" quotePrefix="1">
      <alignment horizontal="center" vertical="center"/>
      <protection/>
    </xf>
    <xf numFmtId="0" fontId="3" fillId="33" borderId="11" xfId="51" applyFont="1" applyFill="1" applyBorder="1" applyAlignment="1">
      <alignment horizontal="center"/>
      <protection/>
    </xf>
    <xf numFmtId="0" fontId="3" fillId="33" borderId="11" xfId="51" applyFont="1" applyFill="1" applyBorder="1" applyAlignment="1">
      <alignment horizontal="left" vertical="center"/>
      <protection/>
    </xf>
    <xf numFmtId="4" fontId="3" fillId="33" borderId="13" xfId="51" applyNumberFormat="1" applyFont="1" applyFill="1" applyBorder="1" applyAlignment="1">
      <alignment horizontal="right" vertical="center"/>
      <protection/>
    </xf>
    <xf numFmtId="4" fontId="3" fillId="33" borderId="11" xfId="51" applyNumberFormat="1" applyFont="1" applyFill="1" applyBorder="1" applyAlignment="1">
      <alignment horizontal="right" vertical="center"/>
      <protection/>
    </xf>
    <xf numFmtId="0" fontId="3" fillId="0" borderId="0" xfId="51" applyFont="1" applyBorder="1" applyAlignment="1">
      <alignment horizontal="center" vertical="center"/>
      <protection/>
    </xf>
    <xf numFmtId="3" fontId="5" fillId="0" borderId="0" xfId="51" applyNumberFormat="1" applyFont="1" applyBorder="1">
      <alignment/>
      <protection/>
    </xf>
    <xf numFmtId="4" fontId="5" fillId="0" borderId="0" xfId="51" applyNumberFormat="1" applyFont="1" applyBorder="1">
      <alignment/>
      <protection/>
    </xf>
    <xf numFmtId="0" fontId="4" fillId="0" borderId="0" xfId="0" applyFont="1" applyAlignment="1">
      <alignment horizontal="center"/>
    </xf>
    <xf numFmtId="2" fontId="9" fillId="33" borderId="14" xfId="51" applyNumberFormat="1" applyFont="1" applyFill="1" applyBorder="1" applyAlignment="1">
      <alignment horizontal="center" vertical="center"/>
      <protection/>
    </xf>
    <xf numFmtId="2" fontId="6" fillId="33" borderId="14" xfId="0" applyNumberFormat="1" applyFont="1" applyFill="1" applyBorder="1" applyAlignment="1">
      <alignment horizontal="center" vertical="center" wrapText="1"/>
    </xf>
    <xf numFmtId="2" fontId="6" fillId="33" borderId="14" xfId="0" applyNumberFormat="1" applyFont="1" applyFill="1" applyBorder="1" applyAlignment="1">
      <alignment horizontal="center" vertical="center"/>
    </xf>
    <xf numFmtId="1" fontId="6" fillId="33" borderId="11" xfId="51" applyNumberFormat="1" applyFont="1" applyFill="1" applyBorder="1" applyAlignment="1" quotePrefix="1">
      <alignment horizontal="center" vertical="center"/>
      <protection/>
    </xf>
    <xf numFmtId="1" fontId="6" fillId="33" borderId="12" xfId="51" applyNumberFormat="1" applyFont="1" applyFill="1" applyBorder="1" applyAlignment="1" quotePrefix="1">
      <alignment horizontal="center" vertical="center"/>
      <protection/>
    </xf>
    <xf numFmtId="1" fontId="6" fillId="33" borderId="13" xfId="51" applyNumberFormat="1" applyFont="1" applyFill="1" applyBorder="1" applyAlignment="1" quotePrefix="1">
      <alignment horizontal="center" vertical="center"/>
      <protection/>
    </xf>
    <xf numFmtId="4" fontId="3" fillId="0" borderId="15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3" fillId="0" borderId="10" xfId="51" applyNumberFormat="1" applyFont="1" applyBorder="1">
      <alignment/>
      <protection/>
    </xf>
    <xf numFmtId="4" fontId="3" fillId="0" borderId="10" xfId="51" applyNumberFormat="1" applyFont="1" applyBorder="1">
      <alignment/>
      <protection/>
    </xf>
    <xf numFmtId="3" fontId="3" fillId="0" borderId="10" xfId="51" applyNumberFormat="1" applyFont="1" applyBorder="1">
      <alignment/>
      <protection/>
    </xf>
    <xf numFmtId="3" fontId="3" fillId="0" borderId="10" xfId="0" applyNumberFormat="1" applyFont="1" applyBorder="1" applyAlignment="1">
      <alignment horizontal="left"/>
    </xf>
    <xf numFmtId="4" fontId="3" fillId="0" borderId="16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3" fillId="0" borderId="10" xfId="51" applyFont="1" applyFill="1" applyBorder="1" applyAlignment="1" quotePrefix="1">
      <alignment horizontal="center" vertical="center"/>
      <protection/>
    </xf>
    <xf numFmtId="3" fontId="3" fillId="0" borderId="10" xfId="51" applyNumberFormat="1" applyFont="1" applyBorder="1" applyAlignment="1">
      <alignment horizontal="left"/>
      <protection/>
    </xf>
    <xf numFmtId="4" fontId="3" fillId="0" borderId="10" xfId="51" applyNumberFormat="1" applyFont="1" applyBorder="1" applyAlignment="1">
      <alignment horizontal="right"/>
      <protection/>
    </xf>
    <xf numFmtId="0" fontId="3" fillId="0" borderId="10" xfId="51" applyFont="1" applyBorder="1" applyAlignment="1">
      <alignment horizontal="center" vertical="center" wrapText="1"/>
      <protection/>
    </xf>
    <xf numFmtId="3" fontId="3" fillId="0" borderId="10" xfId="51" applyNumberFormat="1" applyFont="1" applyBorder="1" applyAlignment="1">
      <alignment wrapText="1"/>
      <protection/>
    </xf>
    <xf numFmtId="4" fontId="3" fillId="0" borderId="10" xfId="51" applyNumberFormat="1" applyFont="1" applyBorder="1" applyAlignment="1">
      <alignment wrapText="1"/>
      <protection/>
    </xf>
    <xf numFmtId="0" fontId="3" fillId="0" borderId="17" xfId="0" applyFont="1" applyFill="1" applyBorder="1" applyAlignment="1" quotePrefix="1">
      <alignment horizontal="center" vertical="center"/>
    </xf>
    <xf numFmtId="3" fontId="3" fillId="0" borderId="17" xfId="0" applyNumberFormat="1" applyFont="1" applyBorder="1" applyAlignment="1">
      <alignment horizontal="center"/>
    </xf>
    <xf numFmtId="4" fontId="3" fillId="0" borderId="18" xfId="51" applyNumberFormat="1" applyFont="1" applyFill="1" applyBorder="1" applyAlignment="1" quotePrefix="1">
      <alignment horizontal="right" vertical="center"/>
      <protection/>
    </xf>
    <xf numFmtId="4" fontId="3" fillId="0" borderId="17" xfId="0" applyNumberFormat="1" applyFont="1" applyBorder="1" applyAlignment="1">
      <alignment horizontal="right"/>
    </xf>
    <xf numFmtId="4" fontId="3" fillId="0" borderId="18" xfId="0" applyNumberFormat="1" applyFont="1" applyBorder="1" applyAlignment="1">
      <alignment horizontal="right"/>
    </xf>
    <xf numFmtId="4" fontId="3" fillId="0" borderId="18" xfId="0" applyNumberFormat="1" applyFont="1" applyFill="1" applyBorder="1" applyAlignment="1" quotePrefix="1">
      <alignment horizontal="right" vertical="center"/>
    </xf>
    <xf numFmtId="4" fontId="3" fillId="0" borderId="17" xfId="51" applyNumberFormat="1" applyFont="1" applyFill="1" applyBorder="1" applyAlignment="1" quotePrefix="1">
      <alignment horizontal="right" vertical="center"/>
      <protection/>
    </xf>
    <xf numFmtId="0" fontId="3" fillId="0" borderId="10" xfId="0" applyFont="1" applyFill="1" applyBorder="1" applyAlignment="1" quotePrefix="1">
      <alignment horizontal="center" vertical="center"/>
    </xf>
    <xf numFmtId="3" fontId="3" fillId="0" borderId="10" xfId="0" applyNumberFormat="1" applyFont="1" applyBorder="1" applyAlignment="1">
      <alignment horizontal="center"/>
    </xf>
    <xf numFmtId="4" fontId="3" fillId="0" borderId="16" xfId="51" applyNumberFormat="1" applyFont="1" applyFill="1" applyBorder="1" applyAlignment="1" quotePrefix="1">
      <alignment horizontal="right" vertical="center"/>
      <protection/>
    </xf>
    <xf numFmtId="4" fontId="3" fillId="0" borderId="10" xfId="0" applyNumberFormat="1" applyFont="1" applyBorder="1" applyAlignment="1">
      <alignment horizontal="right"/>
    </xf>
    <xf numFmtId="4" fontId="3" fillId="0" borderId="15" xfId="0" applyNumberFormat="1" applyFont="1" applyFill="1" applyBorder="1" applyAlignment="1" quotePrefix="1">
      <alignment horizontal="right" vertical="center"/>
    </xf>
    <xf numFmtId="4" fontId="3" fillId="0" borderId="10" xfId="51" applyNumberFormat="1" applyFont="1" applyFill="1" applyBorder="1" applyAlignment="1" quotePrefix="1">
      <alignment horizontal="right" vertical="center"/>
      <protection/>
    </xf>
    <xf numFmtId="3" fontId="3" fillId="0" borderId="10" xfId="0" applyNumberFormat="1" applyFont="1" applyBorder="1" applyAlignment="1">
      <alignment/>
    </xf>
    <xf numFmtId="0" fontId="3" fillId="0" borderId="17" xfId="51" applyFont="1" applyFill="1" applyBorder="1" applyAlignment="1" quotePrefix="1">
      <alignment horizontal="center" vertical="center"/>
      <protection/>
    </xf>
    <xf numFmtId="3" fontId="3" fillId="0" borderId="17" xfId="51" applyNumberFormat="1" applyFont="1" applyBorder="1" applyAlignment="1">
      <alignment horizontal="center"/>
      <protection/>
    </xf>
    <xf numFmtId="4" fontId="3" fillId="0" borderId="17" xfId="51" applyNumberFormat="1" applyFont="1" applyBorder="1" applyAlignment="1">
      <alignment vertical="center"/>
      <protection/>
    </xf>
    <xf numFmtId="0" fontId="3" fillId="0" borderId="17" xfId="0" applyFont="1" applyBorder="1" applyAlignment="1">
      <alignment horizontal="center" vertical="center"/>
    </xf>
    <xf numFmtId="4" fontId="3" fillId="0" borderId="17" xfId="51" applyNumberFormat="1" applyFont="1" applyBorder="1">
      <alignment/>
      <protection/>
    </xf>
    <xf numFmtId="0" fontId="3" fillId="0" borderId="17" xfId="51" applyFont="1" applyBorder="1" applyAlignment="1">
      <alignment horizontal="center" vertical="center"/>
      <protection/>
    </xf>
    <xf numFmtId="4" fontId="3" fillId="0" borderId="17" xfId="51" applyNumberFormat="1" applyFont="1" applyBorder="1" applyAlignment="1">
      <alignment/>
      <protection/>
    </xf>
    <xf numFmtId="0" fontId="7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left"/>
    </xf>
    <xf numFmtId="4" fontId="3" fillId="0" borderId="19" xfId="0" applyNumberFormat="1" applyFont="1" applyBorder="1" applyAlignment="1">
      <alignment horizontal="right"/>
    </xf>
    <xf numFmtId="4" fontId="3" fillId="0" borderId="19" xfId="51" applyNumberFormat="1" applyFont="1" applyBorder="1" applyAlignment="1">
      <alignment horizontal="right"/>
      <protection/>
    </xf>
    <xf numFmtId="0" fontId="10" fillId="0" borderId="0" xfId="0" applyFont="1" applyAlignment="1">
      <alignment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5" fillId="0" borderId="10" xfId="0" applyFont="1" applyFill="1" applyBorder="1" applyAlignment="1" quotePrefix="1">
      <alignment horizontal="center" vertical="center"/>
    </xf>
    <xf numFmtId="3" fontId="5" fillId="0" borderId="10" xfId="0" applyNumberFormat="1" applyFont="1" applyBorder="1" applyAlignment="1">
      <alignment/>
    </xf>
    <xf numFmtId="4" fontId="5" fillId="0" borderId="16" xfId="51" applyNumberFormat="1" applyFont="1" applyFill="1" applyBorder="1" applyAlignment="1" quotePrefix="1">
      <alignment horizontal="right" vertical="center"/>
      <protection/>
    </xf>
    <xf numFmtId="4" fontId="5" fillId="0" borderId="10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 horizontal="right"/>
    </xf>
    <xf numFmtId="4" fontId="5" fillId="0" borderId="20" xfId="0" applyNumberFormat="1" applyFont="1" applyFill="1" applyBorder="1" applyAlignment="1" quotePrefix="1">
      <alignment horizontal="right" vertical="center"/>
    </xf>
    <xf numFmtId="4" fontId="5" fillId="0" borderId="10" xfId="51" applyNumberFormat="1" applyFont="1" applyFill="1" applyBorder="1" applyAlignment="1" quotePrefix="1">
      <alignment horizontal="right" vertical="center"/>
      <protection/>
    </xf>
    <xf numFmtId="3" fontId="5" fillId="0" borderId="10" xfId="51" applyNumberFormat="1" applyFont="1" applyBorder="1">
      <alignment/>
      <protection/>
    </xf>
    <xf numFmtId="4" fontId="5" fillId="0" borderId="10" xfId="51" applyNumberFormat="1" applyFont="1" applyBorder="1">
      <alignment/>
      <protection/>
    </xf>
    <xf numFmtId="4" fontId="5" fillId="0" borderId="10" xfId="51" applyNumberFormat="1" applyFont="1" applyFill="1" applyBorder="1" applyAlignment="1" quotePrefix="1">
      <alignment horizontal="right" vertical="center"/>
      <protection/>
    </xf>
    <xf numFmtId="0" fontId="5" fillId="0" borderId="10" xfId="51" applyFont="1" applyBorder="1" applyAlignment="1">
      <alignment horizontal="center" vertical="center"/>
      <protection/>
    </xf>
    <xf numFmtId="4" fontId="5" fillId="0" borderId="10" xfId="51" applyNumberFormat="1" applyFont="1" applyBorder="1" applyAlignment="1">
      <alignment horizontal="right"/>
      <protection/>
    </xf>
    <xf numFmtId="3" fontId="5" fillId="0" borderId="10" xfId="51" applyNumberFormat="1" applyFont="1" applyBorder="1" applyAlignment="1">
      <alignment wrapText="1"/>
      <protection/>
    </xf>
    <xf numFmtId="4" fontId="5" fillId="0" borderId="10" xfId="51" applyNumberFormat="1" applyFont="1" applyBorder="1" applyAlignment="1" quotePrefix="1">
      <alignment wrapText="1"/>
      <protection/>
    </xf>
    <xf numFmtId="4" fontId="5" fillId="0" borderId="10" xfId="51" applyNumberFormat="1" applyFont="1" applyBorder="1">
      <alignment/>
      <protection/>
    </xf>
    <xf numFmtId="4" fontId="3" fillId="0" borderId="10" xfId="51" applyNumberFormat="1" applyFont="1" applyBorder="1" applyAlignment="1" quotePrefix="1">
      <alignment wrapText="1"/>
      <protection/>
    </xf>
    <xf numFmtId="3" fontId="5" fillId="0" borderId="10" xfId="51" applyNumberFormat="1" applyFont="1" applyBorder="1">
      <alignment/>
      <protection/>
    </xf>
    <xf numFmtId="0" fontId="3" fillId="0" borderId="21" xfId="51" applyFont="1" applyBorder="1" applyAlignment="1">
      <alignment horizontal="center" vertical="center"/>
      <protection/>
    </xf>
    <xf numFmtId="3" fontId="5" fillId="0" borderId="21" xfId="51" applyNumberFormat="1" applyFont="1" applyBorder="1">
      <alignment/>
      <protection/>
    </xf>
    <xf numFmtId="4" fontId="5" fillId="0" borderId="21" xfId="51" applyNumberFormat="1" applyFont="1" applyBorder="1">
      <alignment/>
      <protection/>
    </xf>
    <xf numFmtId="4" fontId="3" fillId="0" borderId="21" xfId="51" applyNumberFormat="1" applyFont="1" applyBorder="1">
      <alignment/>
      <protection/>
    </xf>
    <xf numFmtId="0" fontId="5" fillId="0" borderId="10" xfId="51" applyFont="1" applyBorder="1" applyAlignment="1">
      <alignment horizontal="center" vertical="center"/>
      <protection/>
    </xf>
    <xf numFmtId="4" fontId="7" fillId="0" borderId="10" xfId="0" applyNumberFormat="1" applyFont="1" applyBorder="1" applyAlignment="1">
      <alignment/>
    </xf>
    <xf numFmtId="4" fontId="5" fillId="0" borderId="10" xfId="51" applyNumberFormat="1" applyFont="1" applyBorder="1" applyAlignment="1">
      <alignment wrapText="1"/>
      <protection/>
    </xf>
    <xf numFmtId="4" fontId="0" fillId="0" borderId="0" xfId="0" applyNumberFormat="1" applyFont="1" applyAlignment="1">
      <alignment/>
    </xf>
    <xf numFmtId="0" fontId="3" fillId="0" borderId="19" xfId="51" applyFont="1" applyBorder="1" applyAlignment="1">
      <alignment horizontal="center" vertical="center"/>
      <protection/>
    </xf>
    <xf numFmtId="3" fontId="5" fillId="0" borderId="19" xfId="51" applyNumberFormat="1" applyFont="1" applyBorder="1">
      <alignment/>
      <protection/>
    </xf>
    <xf numFmtId="4" fontId="5" fillId="0" borderId="15" xfId="51" applyNumberFormat="1" applyFont="1" applyBorder="1">
      <alignment/>
      <protection/>
    </xf>
    <xf numFmtId="4" fontId="5" fillId="0" borderId="19" xfId="51" applyNumberFormat="1" applyFont="1" applyBorder="1">
      <alignment/>
      <protection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left"/>
    </xf>
    <xf numFmtId="4" fontId="5" fillId="0" borderId="16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/>
    </xf>
    <xf numFmtId="4" fontId="5" fillId="0" borderId="10" xfId="51" applyNumberFormat="1" applyFont="1" applyBorder="1" applyAlignment="1">
      <alignment horizontal="right"/>
      <protection/>
    </xf>
    <xf numFmtId="0" fontId="5" fillId="0" borderId="19" xfId="0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left"/>
    </xf>
    <xf numFmtId="4" fontId="5" fillId="0" borderId="15" xfId="0" applyNumberFormat="1" applyFont="1" applyBorder="1" applyAlignment="1">
      <alignment horizontal="right"/>
    </xf>
    <xf numFmtId="4" fontId="5" fillId="0" borderId="19" xfId="0" applyNumberFormat="1" applyFont="1" applyBorder="1" applyAlignment="1">
      <alignment horizontal="right"/>
    </xf>
    <xf numFmtId="4" fontId="5" fillId="0" borderId="19" xfId="51" applyNumberFormat="1" applyFont="1" applyBorder="1" applyAlignment="1">
      <alignment horizontal="right"/>
      <protection/>
    </xf>
    <xf numFmtId="4" fontId="5" fillId="0" borderId="10" xfId="51" applyNumberFormat="1" applyFont="1" applyBorder="1" quotePrefix="1">
      <alignment/>
      <protection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22" xfId="51" applyFont="1" applyBorder="1" applyAlignment="1" quotePrefix="1">
      <alignment horizontal="center" vertical="center"/>
      <protection/>
    </xf>
    <xf numFmtId="0" fontId="3" fillId="0" borderId="22" xfId="51" applyFont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3" fontId="2" fillId="0" borderId="0" xfId="51" applyNumberFormat="1" applyFont="1" applyAlignment="1">
      <alignment horizontal="center"/>
      <protection/>
    </xf>
    <xf numFmtId="0" fontId="1" fillId="0" borderId="0" xfId="51" applyFont="1" applyAlignment="1">
      <alignment/>
      <protection/>
    </xf>
    <xf numFmtId="0" fontId="1" fillId="0" borderId="0" xfId="51" applyFont="1" applyAlignment="1">
      <alignment horizontal="center"/>
      <protection/>
    </xf>
    <xf numFmtId="2" fontId="6" fillId="33" borderId="23" xfId="51" applyNumberFormat="1" applyFont="1" applyFill="1" applyBorder="1" applyAlignment="1">
      <alignment horizontal="center" vertical="center"/>
      <protection/>
    </xf>
    <xf numFmtId="2" fontId="8" fillId="33" borderId="24" xfId="0" applyNumberFormat="1" applyFont="1" applyFill="1" applyBorder="1" applyAlignment="1">
      <alignment/>
    </xf>
    <xf numFmtId="2" fontId="9" fillId="33" borderId="24" xfId="51" applyNumberFormat="1" applyFont="1" applyFill="1" applyBorder="1" applyAlignment="1">
      <alignment horizontal="center" vertical="center"/>
      <protection/>
    </xf>
    <xf numFmtId="2" fontId="6" fillId="33" borderId="25" xfId="51" applyNumberFormat="1" applyFont="1" applyFill="1" applyBorder="1" applyAlignment="1">
      <alignment horizontal="center" vertical="center" wrapText="1"/>
      <protection/>
    </xf>
    <xf numFmtId="2" fontId="6" fillId="33" borderId="26" xfId="51" applyNumberFormat="1" applyFont="1" applyFill="1" applyBorder="1" applyAlignment="1">
      <alignment horizontal="center" vertical="center" wrapText="1"/>
      <protection/>
    </xf>
    <xf numFmtId="2" fontId="6" fillId="33" borderId="20" xfId="51" applyNumberFormat="1" applyFont="1" applyFill="1" applyBorder="1" applyAlignment="1">
      <alignment horizontal="center" vertical="center" wrapText="1"/>
      <protection/>
    </xf>
    <xf numFmtId="2" fontId="6" fillId="33" borderId="27" xfId="51" applyNumberFormat="1" applyFont="1" applyFill="1" applyBorder="1" applyAlignment="1">
      <alignment horizontal="center" vertical="center" wrapText="1"/>
      <protection/>
    </xf>
    <xf numFmtId="2" fontId="6" fillId="33" borderId="28" xfId="51" applyNumberFormat="1" applyFont="1" applyFill="1" applyBorder="1" applyAlignment="1">
      <alignment horizontal="center" vertical="center" wrapText="1"/>
      <protection/>
    </xf>
    <xf numFmtId="2" fontId="6" fillId="33" borderId="29" xfId="51" applyNumberFormat="1" applyFont="1" applyFill="1" applyBorder="1" applyAlignment="1">
      <alignment horizontal="center" vertical="center" wrapText="1"/>
      <protection/>
    </xf>
    <xf numFmtId="2" fontId="6" fillId="33" borderId="25" xfId="51" applyNumberFormat="1" applyFont="1" applyFill="1" applyBorder="1" applyAlignment="1">
      <alignment horizontal="center" vertical="center"/>
      <protection/>
    </xf>
    <xf numFmtId="2" fontId="6" fillId="33" borderId="30" xfId="51" applyNumberFormat="1" applyFont="1" applyFill="1" applyBorder="1" applyAlignment="1">
      <alignment horizontal="center" vertical="center"/>
      <protection/>
    </xf>
    <xf numFmtId="2" fontId="6" fillId="33" borderId="26" xfId="51" applyNumberFormat="1" applyFont="1" applyFill="1" applyBorder="1" applyAlignment="1">
      <alignment horizontal="center" vertical="center"/>
      <protection/>
    </xf>
    <xf numFmtId="2" fontId="6" fillId="33" borderId="20" xfId="51" applyNumberFormat="1" applyFont="1" applyFill="1" applyBorder="1" applyAlignment="1">
      <alignment horizontal="center" vertical="center"/>
      <protection/>
    </xf>
    <xf numFmtId="2" fontId="6" fillId="33" borderId="0" xfId="51" applyNumberFormat="1" applyFont="1" applyFill="1" applyBorder="1" applyAlignment="1">
      <alignment horizontal="center" vertical="center"/>
      <protection/>
    </xf>
    <xf numFmtId="2" fontId="6" fillId="33" borderId="27" xfId="51" applyNumberFormat="1" applyFont="1" applyFill="1" applyBorder="1" applyAlignment="1">
      <alignment horizontal="center" vertical="center"/>
      <protection/>
    </xf>
    <xf numFmtId="2" fontId="6" fillId="33" borderId="28" xfId="51" applyNumberFormat="1" applyFont="1" applyFill="1" applyBorder="1" applyAlignment="1">
      <alignment horizontal="center" vertical="center"/>
      <protection/>
    </xf>
    <xf numFmtId="2" fontId="6" fillId="33" borderId="22" xfId="51" applyNumberFormat="1" applyFont="1" applyFill="1" applyBorder="1" applyAlignment="1">
      <alignment horizontal="center" vertical="center"/>
      <protection/>
    </xf>
    <xf numFmtId="2" fontId="6" fillId="33" borderId="29" xfId="51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3"/>
  <sheetViews>
    <sheetView tabSelected="1" zoomScalePageLayoutView="0" workbookViewId="0" topLeftCell="A115">
      <selection activeCell="A97" sqref="A97:IV97"/>
    </sheetView>
  </sheetViews>
  <sheetFormatPr defaultColWidth="9.140625" defaultRowHeight="12.75"/>
  <cols>
    <col min="1" max="1" width="4.8515625" style="30" customWidth="1"/>
    <col min="2" max="2" width="7.7109375" style="30" customWidth="1"/>
    <col min="3" max="3" width="40.140625" style="30" customWidth="1"/>
    <col min="4" max="4" width="11.28125" style="30" customWidth="1"/>
    <col min="5" max="5" width="11.00390625" style="30" customWidth="1"/>
    <col min="6" max="7" width="11.28125" style="30" customWidth="1"/>
    <col min="8" max="8" width="14.7109375" style="30" customWidth="1"/>
    <col min="9" max="9" width="12.57421875" style="30" hidden="1" customWidth="1"/>
    <col min="10" max="10" width="13.140625" style="30" hidden="1" customWidth="1"/>
    <col min="11" max="11" width="11.00390625" style="30" customWidth="1"/>
    <col min="12" max="12" width="10.8515625" style="30" customWidth="1"/>
    <col min="13" max="13" width="12.00390625" style="30" customWidth="1"/>
    <col min="14" max="14" width="9.140625" style="30" customWidth="1"/>
    <col min="15" max="15" width="11.7109375" style="30" bestFit="1" customWidth="1"/>
    <col min="16" max="16384" width="9.140625" style="30" customWidth="1"/>
  </cols>
  <sheetData>
    <row r="1" ht="12.75">
      <c r="M1" s="3"/>
    </row>
    <row r="2" ht="12.75">
      <c r="M2" s="3" t="s">
        <v>107</v>
      </c>
    </row>
    <row r="3" ht="12.75">
      <c r="M3" s="4"/>
    </row>
    <row r="5" spans="1:13" ht="15.75">
      <c r="A5" s="119" t="s">
        <v>83</v>
      </c>
      <c r="B5" s="119"/>
      <c r="C5" s="119"/>
      <c r="D5" s="119"/>
      <c r="E5" s="119"/>
      <c r="F5" s="119"/>
      <c r="G5" s="119"/>
      <c r="H5" s="120"/>
      <c r="I5" s="120"/>
      <c r="J5" s="120"/>
      <c r="K5" s="120"/>
      <c r="L5" s="120"/>
      <c r="M5" s="120"/>
    </row>
    <row r="6" spans="1:13" ht="15.75">
      <c r="A6" s="119" t="s">
        <v>100</v>
      </c>
      <c r="B6" s="119"/>
      <c r="C6" s="119"/>
      <c r="D6" s="119"/>
      <c r="E6" s="119"/>
      <c r="F6" s="119"/>
      <c r="G6" s="119"/>
      <c r="H6" s="121"/>
      <c r="I6" s="121"/>
      <c r="J6" s="121"/>
      <c r="K6" s="121"/>
      <c r="L6" s="121"/>
      <c r="M6" s="121"/>
    </row>
    <row r="7" spans="1:13" ht="16.5" thickBot="1">
      <c r="A7" s="8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</row>
    <row r="8" spans="1:13" ht="13.5" customHeight="1">
      <c r="A8" s="122" t="s">
        <v>0</v>
      </c>
      <c r="B8" s="122" t="s">
        <v>1</v>
      </c>
      <c r="C8" s="122" t="s">
        <v>2</v>
      </c>
      <c r="D8" s="125" t="s">
        <v>7</v>
      </c>
      <c r="E8" s="126"/>
      <c r="F8" s="125" t="s">
        <v>81</v>
      </c>
      <c r="G8" s="126"/>
      <c r="H8" s="131" t="s">
        <v>18</v>
      </c>
      <c r="I8" s="132"/>
      <c r="J8" s="132"/>
      <c r="K8" s="133"/>
      <c r="L8" s="125" t="s">
        <v>94</v>
      </c>
      <c r="M8" s="126"/>
    </row>
    <row r="9" spans="1:13" ht="12.75" customHeight="1">
      <c r="A9" s="123"/>
      <c r="B9" s="123"/>
      <c r="C9" s="124"/>
      <c r="D9" s="127"/>
      <c r="E9" s="128"/>
      <c r="F9" s="127"/>
      <c r="G9" s="128"/>
      <c r="H9" s="134"/>
      <c r="I9" s="135"/>
      <c r="J9" s="135"/>
      <c r="K9" s="136"/>
      <c r="L9" s="127"/>
      <c r="M9" s="128"/>
    </row>
    <row r="10" spans="1:13" ht="13.5" thickBot="1">
      <c r="A10" s="123"/>
      <c r="B10" s="123"/>
      <c r="C10" s="124"/>
      <c r="D10" s="129"/>
      <c r="E10" s="130"/>
      <c r="F10" s="129"/>
      <c r="G10" s="130"/>
      <c r="H10" s="137"/>
      <c r="I10" s="138"/>
      <c r="J10" s="138"/>
      <c r="K10" s="139"/>
      <c r="L10" s="129"/>
      <c r="M10" s="130"/>
    </row>
    <row r="11" spans="1:13" ht="13.5" thickBot="1">
      <c r="A11" s="23"/>
      <c r="B11" s="23"/>
      <c r="C11" s="23"/>
      <c r="D11" s="24" t="s">
        <v>84</v>
      </c>
      <c r="E11" s="25" t="s">
        <v>85</v>
      </c>
      <c r="F11" s="24" t="s">
        <v>84</v>
      </c>
      <c r="G11" s="25" t="s">
        <v>85</v>
      </c>
      <c r="H11" s="24" t="s">
        <v>84</v>
      </c>
      <c r="I11" s="25" t="s">
        <v>85</v>
      </c>
      <c r="J11" s="24" t="s">
        <v>84</v>
      </c>
      <c r="K11" s="25" t="s">
        <v>85</v>
      </c>
      <c r="L11" s="24" t="s">
        <v>84</v>
      </c>
      <c r="M11" s="25" t="s">
        <v>85</v>
      </c>
    </row>
    <row r="12" spans="1:13" ht="13.5" thickBot="1">
      <c r="A12" s="26" t="s">
        <v>3</v>
      </c>
      <c r="B12" s="26" t="s">
        <v>4</v>
      </c>
      <c r="C12" s="26" t="s">
        <v>5</v>
      </c>
      <c r="D12" s="26" t="s">
        <v>6</v>
      </c>
      <c r="E12" s="27">
        <v>5</v>
      </c>
      <c r="F12" s="28">
        <v>6</v>
      </c>
      <c r="G12" s="28">
        <v>7</v>
      </c>
      <c r="H12" s="28">
        <v>8</v>
      </c>
      <c r="I12" s="28">
        <v>7</v>
      </c>
      <c r="J12" s="28">
        <v>8</v>
      </c>
      <c r="K12" s="28">
        <v>9</v>
      </c>
      <c r="L12" s="28">
        <v>10</v>
      </c>
      <c r="M12" s="26">
        <v>11</v>
      </c>
    </row>
    <row r="13" spans="1:13" ht="12.75">
      <c r="A13" s="45">
        <v>754</v>
      </c>
      <c r="B13" s="45"/>
      <c r="C13" s="46" t="s">
        <v>73</v>
      </c>
      <c r="D13" s="47">
        <f>SUM(D15)</f>
        <v>28521.48</v>
      </c>
      <c r="E13" s="47">
        <f>SUM(E15)</f>
        <v>28521.48</v>
      </c>
      <c r="F13" s="48">
        <f>SUM(F15)</f>
        <v>48468.72</v>
      </c>
      <c r="G13" s="49">
        <f>SUM(G15)</f>
        <v>42940.27</v>
      </c>
      <c r="H13" s="50">
        <f>SUM(H15)</f>
        <v>76990.2</v>
      </c>
      <c r="I13" s="47"/>
      <c r="J13" s="47"/>
      <c r="K13" s="47">
        <f>SUM(K15)</f>
        <v>31230.85</v>
      </c>
      <c r="L13" s="47"/>
      <c r="M13" s="51">
        <f>SUM(M15)</f>
        <v>40230.9</v>
      </c>
    </row>
    <row r="14" spans="1:13" ht="12.75">
      <c r="A14" s="52"/>
      <c r="B14" s="52"/>
      <c r="C14" s="53" t="s">
        <v>74</v>
      </c>
      <c r="D14" s="54"/>
      <c r="E14" s="54"/>
      <c r="F14" s="55"/>
      <c r="G14" s="29"/>
      <c r="H14" s="56"/>
      <c r="I14" s="54"/>
      <c r="J14" s="54"/>
      <c r="K14" s="54"/>
      <c r="L14" s="54"/>
      <c r="M14" s="57"/>
    </row>
    <row r="15" spans="1:13" ht="12.75">
      <c r="A15" s="52"/>
      <c r="B15" s="52">
        <v>75411</v>
      </c>
      <c r="C15" s="58" t="s">
        <v>75</v>
      </c>
      <c r="D15" s="54">
        <f>SUM(D16)</f>
        <v>28521.48</v>
      </c>
      <c r="E15" s="54">
        <f>SUM(E16)</f>
        <v>28521.48</v>
      </c>
      <c r="F15" s="55">
        <f>SUM(F16)</f>
        <v>48468.72</v>
      </c>
      <c r="G15" s="29">
        <f>SUM(G16)</f>
        <v>42940.27</v>
      </c>
      <c r="H15" s="56">
        <f>SUM(H16)</f>
        <v>76990.2</v>
      </c>
      <c r="I15" s="54"/>
      <c r="J15" s="54"/>
      <c r="K15" s="54">
        <f>SUM(K16)</f>
        <v>31230.85</v>
      </c>
      <c r="L15" s="54"/>
      <c r="M15" s="57">
        <f>SUM(M16)</f>
        <v>40230.9</v>
      </c>
    </row>
    <row r="16" spans="1:13" ht="13.5" thickBot="1">
      <c r="A16" s="52"/>
      <c r="B16" s="74"/>
      <c r="C16" s="75" t="s">
        <v>76</v>
      </c>
      <c r="D16" s="76">
        <v>28521.48</v>
      </c>
      <c r="E16" s="76">
        <v>28521.48</v>
      </c>
      <c r="F16" s="77">
        <v>48468.72</v>
      </c>
      <c r="G16" s="78">
        <v>42940.27</v>
      </c>
      <c r="H16" s="79">
        <v>76990.2</v>
      </c>
      <c r="I16" s="76"/>
      <c r="J16" s="76"/>
      <c r="K16" s="76">
        <v>31230.85</v>
      </c>
      <c r="L16" s="76"/>
      <c r="M16" s="80">
        <v>40230.9</v>
      </c>
    </row>
    <row r="17" spans="1:13" ht="12.75">
      <c r="A17" s="59">
        <v>801</v>
      </c>
      <c r="B17" s="59"/>
      <c r="C17" s="60" t="s">
        <v>19</v>
      </c>
      <c r="D17" s="61">
        <f>SUM(D18,D30,D50,D56,D61,D71,D75,D78,D47,D69)</f>
        <v>669715.4799999999</v>
      </c>
      <c r="E17" s="61">
        <f>SUM(E18,E30,E47,E50,E56,E61,E69,E71,E75,E78,)</f>
        <v>669715.48</v>
      </c>
      <c r="F17" s="61">
        <f>SUM(F18,F30,F47,F50,F56,F61,F69,F71,F75,F78,)</f>
        <v>8737430</v>
      </c>
      <c r="G17" s="61">
        <f>SUM(G18,G30,G47,G50,G56,G61,G69,G71,G75,G78,)</f>
        <v>4052707.57</v>
      </c>
      <c r="H17" s="61">
        <f>SUM(H18,H30,H47,H50,H56,H61,H69,H71,H75,H78,)</f>
        <v>9407145.48</v>
      </c>
      <c r="I17" s="61">
        <v>176072</v>
      </c>
      <c r="J17" s="61">
        <v>4000</v>
      </c>
      <c r="K17" s="61">
        <f>SUM(K18,K30,K47,K50,K56,K61,K69,K71,K75,K78,)</f>
        <v>3600631.2300000004</v>
      </c>
      <c r="L17" s="61"/>
      <c r="M17" s="61">
        <f>SUM(M18,M30,M47,M50,M56,M61,M69,M71,M75,M78,)</f>
        <v>1121791.8199999998</v>
      </c>
    </row>
    <row r="18" spans="1:13" ht="12.75">
      <c r="A18" s="39"/>
      <c r="B18" s="39">
        <v>80101</v>
      </c>
      <c r="C18" s="40" t="s">
        <v>11</v>
      </c>
      <c r="D18" s="41">
        <f>SUM(D19:D29)</f>
        <v>114358.28</v>
      </c>
      <c r="E18" s="41">
        <f>SUM(E19:E29)</f>
        <v>114358.28</v>
      </c>
      <c r="F18" s="41">
        <f>SUM(F19:F29)</f>
        <v>1022080</v>
      </c>
      <c r="G18" s="41">
        <f>SUM(G19:G29)</f>
        <v>324174.65</v>
      </c>
      <c r="H18" s="41">
        <f>SUM(H19:H29)</f>
        <v>1136438.28</v>
      </c>
      <c r="I18" s="41">
        <v>9892</v>
      </c>
      <c r="J18" s="41"/>
      <c r="K18" s="41">
        <f>SUM(K19:K29)</f>
        <v>281115.77</v>
      </c>
      <c r="L18" s="41"/>
      <c r="M18" s="41">
        <f>SUM(M19:M29)</f>
        <v>157417.16</v>
      </c>
    </row>
    <row r="19" spans="1:13" ht="12.75">
      <c r="A19" s="39"/>
      <c r="B19" s="39"/>
      <c r="C19" s="81" t="s">
        <v>34</v>
      </c>
      <c r="D19" s="82">
        <v>5366.29</v>
      </c>
      <c r="E19" s="82">
        <v>5366.29</v>
      </c>
      <c r="F19" s="82">
        <v>4070</v>
      </c>
      <c r="G19" s="82">
        <v>335.08</v>
      </c>
      <c r="H19" s="80">
        <v>9436.29</v>
      </c>
      <c r="I19" s="57"/>
      <c r="J19" s="57"/>
      <c r="K19" s="83">
        <v>10.42</v>
      </c>
      <c r="L19" s="80"/>
      <c r="M19" s="80">
        <v>5690.95</v>
      </c>
    </row>
    <row r="20" spans="1:13" ht="12.75">
      <c r="A20" s="39"/>
      <c r="B20" s="39"/>
      <c r="C20" s="81" t="s">
        <v>35</v>
      </c>
      <c r="D20" s="82">
        <v>5262.13</v>
      </c>
      <c r="E20" s="82">
        <v>5262.13</v>
      </c>
      <c r="F20" s="82">
        <v>8080</v>
      </c>
      <c r="G20" s="82">
        <v>6211.7</v>
      </c>
      <c r="H20" s="80">
        <v>13342.13</v>
      </c>
      <c r="I20" s="57"/>
      <c r="J20" s="57"/>
      <c r="K20" s="83">
        <v>8883.71</v>
      </c>
      <c r="L20" s="80"/>
      <c r="M20" s="80">
        <v>2590.12</v>
      </c>
    </row>
    <row r="21" spans="1:13" ht="12.75">
      <c r="A21" s="39"/>
      <c r="B21" s="39"/>
      <c r="C21" s="81" t="s">
        <v>36</v>
      </c>
      <c r="D21" s="82"/>
      <c r="E21" s="82"/>
      <c r="F21" s="82">
        <v>27000</v>
      </c>
      <c r="G21" s="82">
        <v>28660</v>
      </c>
      <c r="H21" s="80">
        <v>27000</v>
      </c>
      <c r="I21" s="57"/>
      <c r="J21" s="57"/>
      <c r="K21" s="80">
        <v>21212.54</v>
      </c>
      <c r="L21" s="80"/>
      <c r="M21" s="80">
        <v>7447.46</v>
      </c>
    </row>
    <row r="22" spans="1:13" ht="12.75">
      <c r="A22" s="1"/>
      <c r="B22" s="1"/>
      <c r="C22" s="81" t="s">
        <v>37</v>
      </c>
      <c r="D22" s="82">
        <v>2349.4</v>
      </c>
      <c r="E22" s="82">
        <v>2349.4</v>
      </c>
      <c r="F22" s="82">
        <v>19500</v>
      </c>
      <c r="G22" s="82">
        <v>5100</v>
      </c>
      <c r="H22" s="82">
        <v>21849.4</v>
      </c>
      <c r="I22" s="5"/>
      <c r="J22" s="5"/>
      <c r="K22" s="82">
        <v>7107.51</v>
      </c>
      <c r="L22" s="82"/>
      <c r="M22" s="82">
        <v>341.89</v>
      </c>
    </row>
    <row r="23" spans="1:13" ht="12.75">
      <c r="A23" s="1"/>
      <c r="B23" s="1"/>
      <c r="C23" s="81" t="s">
        <v>38</v>
      </c>
      <c r="D23" s="82">
        <v>17413.21</v>
      </c>
      <c r="E23" s="82">
        <v>17413.21</v>
      </c>
      <c r="F23" s="82">
        <v>512350</v>
      </c>
      <c r="G23" s="82">
        <v>34809.71</v>
      </c>
      <c r="H23" s="82">
        <v>529763.21</v>
      </c>
      <c r="I23" s="5"/>
      <c r="J23" s="5"/>
      <c r="K23" s="82">
        <v>47536.45</v>
      </c>
      <c r="L23" s="82"/>
      <c r="M23" s="82">
        <v>4686.47</v>
      </c>
    </row>
    <row r="24" spans="1:13" ht="12.75">
      <c r="A24" s="84"/>
      <c r="B24" s="1"/>
      <c r="C24" s="81" t="s">
        <v>39</v>
      </c>
      <c r="D24" s="82">
        <v>8456.54</v>
      </c>
      <c r="E24" s="82">
        <v>8456.54</v>
      </c>
      <c r="F24" s="82">
        <v>260000</v>
      </c>
      <c r="G24" s="82">
        <v>107224.14</v>
      </c>
      <c r="H24" s="82">
        <v>268456.54</v>
      </c>
      <c r="I24" s="5"/>
      <c r="J24" s="5"/>
      <c r="K24" s="82">
        <v>98156.32</v>
      </c>
      <c r="L24" s="82"/>
      <c r="M24" s="82">
        <v>17524.36</v>
      </c>
    </row>
    <row r="25" spans="1:13" ht="12.75">
      <c r="A25" s="1"/>
      <c r="B25" s="1"/>
      <c r="C25" s="81" t="s">
        <v>40</v>
      </c>
      <c r="D25" s="82">
        <v>7929.94</v>
      </c>
      <c r="E25" s="82">
        <v>7929.94</v>
      </c>
      <c r="F25" s="82">
        <v>63030</v>
      </c>
      <c r="G25" s="82">
        <v>36820.42</v>
      </c>
      <c r="H25" s="82">
        <v>70959.94</v>
      </c>
      <c r="I25" s="5"/>
      <c r="J25" s="5"/>
      <c r="K25" s="82">
        <v>29769.67</v>
      </c>
      <c r="L25" s="82"/>
      <c r="M25" s="82">
        <v>14980.69</v>
      </c>
    </row>
    <row r="26" spans="1:13" ht="12.75">
      <c r="A26" s="1"/>
      <c r="B26" s="1"/>
      <c r="C26" s="81" t="s">
        <v>41</v>
      </c>
      <c r="D26" s="82">
        <v>2937.91</v>
      </c>
      <c r="E26" s="82">
        <v>2937.91</v>
      </c>
      <c r="F26" s="82">
        <v>47000</v>
      </c>
      <c r="G26" s="82">
        <v>20743.55</v>
      </c>
      <c r="H26" s="82">
        <v>49937.91</v>
      </c>
      <c r="I26" s="5"/>
      <c r="J26" s="5"/>
      <c r="K26" s="82">
        <v>14665.45</v>
      </c>
      <c r="L26" s="82"/>
      <c r="M26" s="82">
        <v>9016.01</v>
      </c>
    </row>
    <row r="27" spans="1:13" ht="12.75">
      <c r="A27" s="1"/>
      <c r="B27" s="1"/>
      <c r="C27" s="81" t="s">
        <v>42</v>
      </c>
      <c r="D27" s="82">
        <v>16400.41</v>
      </c>
      <c r="E27" s="82">
        <v>16400.41</v>
      </c>
      <c r="F27" s="82">
        <v>4500</v>
      </c>
      <c r="G27" s="82">
        <v>14485.4</v>
      </c>
      <c r="H27" s="82">
        <v>20900.41</v>
      </c>
      <c r="I27" s="5"/>
      <c r="J27" s="5"/>
      <c r="K27" s="82">
        <v>4381.97</v>
      </c>
      <c r="L27" s="82"/>
      <c r="M27" s="82">
        <v>26503.84</v>
      </c>
    </row>
    <row r="28" spans="1:13" ht="12.75">
      <c r="A28" s="84"/>
      <c r="B28" s="1"/>
      <c r="C28" s="81" t="s">
        <v>43</v>
      </c>
      <c r="D28" s="82">
        <v>8317.61</v>
      </c>
      <c r="E28" s="82">
        <v>8317.61</v>
      </c>
      <c r="F28" s="82">
        <v>12050</v>
      </c>
      <c r="G28" s="82">
        <v>10066.56</v>
      </c>
      <c r="H28" s="82">
        <v>20367.61</v>
      </c>
      <c r="I28" s="5"/>
      <c r="J28" s="5"/>
      <c r="K28" s="85">
        <v>9451.24</v>
      </c>
      <c r="L28" s="85"/>
      <c r="M28" s="85">
        <v>8932.93</v>
      </c>
    </row>
    <row r="29" spans="1:13" ht="12.75">
      <c r="A29" s="1"/>
      <c r="B29" s="1"/>
      <c r="C29" s="81" t="s">
        <v>33</v>
      </c>
      <c r="D29" s="82">
        <v>39924.84</v>
      </c>
      <c r="E29" s="82">
        <v>39924.84</v>
      </c>
      <c r="F29" s="82">
        <v>64500</v>
      </c>
      <c r="G29" s="82">
        <v>59718.09</v>
      </c>
      <c r="H29" s="82">
        <v>104424.84</v>
      </c>
      <c r="I29" s="82">
        <v>9892</v>
      </c>
      <c r="J29" s="5"/>
      <c r="K29" s="82">
        <v>39940.49</v>
      </c>
      <c r="L29" s="82"/>
      <c r="M29" s="82">
        <v>59702.44</v>
      </c>
    </row>
    <row r="30" spans="1:13" ht="12.75">
      <c r="A30" s="1"/>
      <c r="B30" s="1">
        <v>80104</v>
      </c>
      <c r="C30" s="31" t="s">
        <v>12</v>
      </c>
      <c r="D30" s="5">
        <f>SUM(D31:D43)</f>
        <v>165730.95</v>
      </c>
      <c r="E30" s="5">
        <f>SUM(E31:E43)</f>
        <v>165730.95</v>
      </c>
      <c r="F30" s="5">
        <f>SUM(F31:F43)</f>
        <v>3936150</v>
      </c>
      <c r="G30" s="5">
        <f>SUM(G31:G43)</f>
        <v>2130578.7</v>
      </c>
      <c r="H30" s="5">
        <f>SUM(H31:H43)</f>
        <v>4101880.95</v>
      </c>
      <c r="I30" s="5">
        <v>180</v>
      </c>
      <c r="J30" s="5">
        <v>4000</v>
      </c>
      <c r="K30" s="5">
        <f>SUM(K31:K43)</f>
        <v>1756205.56</v>
      </c>
      <c r="L30" s="5"/>
      <c r="M30" s="5">
        <f>SUM(M31:M43)</f>
        <v>540104.09</v>
      </c>
    </row>
    <row r="31" spans="1:13" ht="12.75">
      <c r="A31" s="84"/>
      <c r="B31" s="1"/>
      <c r="C31" s="81" t="s">
        <v>44</v>
      </c>
      <c r="D31" s="82">
        <v>13968.28</v>
      </c>
      <c r="E31" s="82">
        <v>13968.28</v>
      </c>
      <c r="F31" s="82">
        <v>274500</v>
      </c>
      <c r="G31" s="82">
        <v>147675.84</v>
      </c>
      <c r="H31" s="82">
        <v>288468.28</v>
      </c>
      <c r="I31" s="82"/>
      <c r="J31" s="82"/>
      <c r="K31" s="82">
        <v>105607.07</v>
      </c>
      <c r="L31" s="82"/>
      <c r="M31" s="82">
        <v>56037.05</v>
      </c>
    </row>
    <row r="32" spans="1:13" ht="12.75">
      <c r="A32" s="84"/>
      <c r="B32" s="1"/>
      <c r="C32" s="81" t="s">
        <v>45</v>
      </c>
      <c r="D32" s="82">
        <v>55747.25</v>
      </c>
      <c r="E32" s="82">
        <v>55747.25</v>
      </c>
      <c r="F32" s="82">
        <v>307100</v>
      </c>
      <c r="G32" s="82">
        <v>156347.06</v>
      </c>
      <c r="H32" s="82">
        <v>362847.25</v>
      </c>
      <c r="I32" s="82"/>
      <c r="J32" s="82"/>
      <c r="K32" s="82">
        <v>121076.34</v>
      </c>
      <c r="L32" s="82"/>
      <c r="M32" s="82">
        <v>91017.97</v>
      </c>
    </row>
    <row r="33" spans="1:13" ht="12.75">
      <c r="A33" s="84"/>
      <c r="B33" s="1"/>
      <c r="C33" s="81" t="s">
        <v>46</v>
      </c>
      <c r="D33" s="82">
        <v>9230.8</v>
      </c>
      <c r="E33" s="82">
        <v>9230.8</v>
      </c>
      <c r="F33" s="82">
        <v>388100</v>
      </c>
      <c r="G33" s="82">
        <v>187989.67</v>
      </c>
      <c r="H33" s="82">
        <v>397330.8</v>
      </c>
      <c r="I33" s="82"/>
      <c r="J33" s="82"/>
      <c r="K33" s="82">
        <v>141824.24</v>
      </c>
      <c r="L33" s="82"/>
      <c r="M33" s="82">
        <v>55396.23</v>
      </c>
    </row>
    <row r="34" spans="1:13" ht="12.75">
      <c r="A34" s="84"/>
      <c r="B34" s="1"/>
      <c r="C34" s="81" t="s">
        <v>47</v>
      </c>
      <c r="D34" s="82">
        <v>31783.96</v>
      </c>
      <c r="E34" s="82">
        <v>31783.96</v>
      </c>
      <c r="F34" s="82">
        <v>255000</v>
      </c>
      <c r="G34" s="82">
        <v>141434.22</v>
      </c>
      <c r="H34" s="82">
        <v>286783.96</v>
      </c>
      <c r="I34" s="82"/>
      <c r="J34" s="82"/>
      <c r="K34" s="82">
        <v>128908.49</v>
      </c>
      <c r="L34" s="82"/>
      <c r="M34" s="82">
        <v>44309.69</v>
      </c>
    </row>
    <row r="35" spans="1:13" ht="12.75">
      <c r="A35" s="1"/>
      <c r="B35" s="1"/>
      <c r="C35" s="81" t="s">
        <v>48</v>
      </c>
      <c r="D35" s="82">
        <v>2251.19</v>
      </c>
      <c r="E35" s="82">
        <v>2251.19</v>
      </c>
      <c r="F35" s="82">
        <v>135490</v>
      </c>
      <c r="G35" s="82">
        <v>73786.12</v>
      </c>
      <c r="H35" s="82">
        <v>137741.19</v>
      </c>
      <c r="I35" s="82"/>
      <c r="J35" s="82"/>
      <c r="K35" s="82">
        <v>63263.53</v>
      </c>
      <c r="L35" s="82"/>
      <c r="M35" s="82">
        <v>12773.78</v>
      </c>
    </row>
    <row r="36" spans="1:13" ht="12.75">
      <c r="A36" s="1"/>
      <c r="B36" s="1"/>
      <c r="C36" s="81" t="s">
        <v>49</v>
      </c>
      <c r="D36" s="82">
        <v>3457.58</v>
      </c>
      <c r="E36" s="82">
        <v>3457.58</v>
      </c>
      <c r="F36" s="82">
        <v>213910</v>
      </c>
      <c r="G36" s="82">
        <v>121488.62</v>
      </c>
      <c r="H36" s="82">
        <v>217367.58</v>
      </c>
      <c r="I36" s="82"/>
      <c r="J36" s="82"/>
      <c r="K36" s="82">
        <v>102273.65</v>
      </c>
      <c r="L36" s="82"/>
      <c r="M36" s="82">
        <v>22672.55</v>
      </c>
    </row>
    <row r="37" spans="1:13" ht="12.75">
      <c r="A37" s="1"/>
      <c r="B37" s="1"/>
      <c r="C37" s="81" t="s">
        <v>50</v>
      </c>
      <c r="D37" s="82">
        <v>3131.8</v>
      </c>
      <c r="E37" s="82">
        <v>3131.8</v>
      </c>
      <c r="F37" s="82">
        <v>255200</v>
      </c>
      <c r="G37" s="82">
        <v>141703.94</v>
      </c>
      <c r="H37" s="82">
        <v>258331.8</v>
      </c>
      <c r="I37" s="82"/>
      <c r="J37" s="82"/>
      <c r="K37" s="82">
        <v>117320.93</v>
      </c>
      <c r="L37" s="82"/>
      <c r="M37" s="82">
        <v>27514.81</v>
      </c>
    </row>
    <row r="38" spans="1:13" ht="12.75">
      <c r="A38" s="1"/>
      <c r="B38" s="1"/>
      <c r="C38" s="81" t="s">
        <v>51</v>
      </c>
      <c r="D38" s="82">
        <v>6158.22</v>
      </c>
      <c r="E38" s="82">
        <v>6158.22</v>
      </c>
      <c r="F38" s="82">
        <v>220350</v>
      </c>
      <c r="G38" s="82">
        <v>144673.11</v>
      </c>
      <c r="H38" s="82">
        <v>226508.22</v>
      </c>
      <c r="I38" s="82"/>
      <c r="J38" s="82"/>
      <c r="K38" s="82">
        <v>140534.76</v>
      </c>
      <c r="L38" s="82"/>
      <c r="M38" s="82">
        <v>10296.57</v>
      </c>
    </row>
    <row r="39" spans="1:13" ht="12.75">
      <c r="A39" s="1"/>
      <c r="B39" s="1"/>
      <c r="C39" s="81" t="s">
        <v>52</v>
      </c>
      <c r="D39" s="82">
        <v>5152.75</v>
      </c>
      <c r="E39" s="82">
        <v>5152.75</v>
      </c>
      <c r="F39" s="82">
        <v>563800</v>
      </c>
      <c r="G39" s="82">
        <v>282345.11</v>
      </c>
      <c r="H39" s="82">
        <v>568952.75</v>
      </c>
      <c r="I39" s="82"/>
      <c r="J39" s="82"/>
      <c r="K39" s="82">
        <v>261470.44</v>
      </c>
      <c r="L39" s="82"/>
      <c r="M39" s="82">
        <v>26027.42</v>
      </c>
    </row>
    <row r="40" spans="1:13" ht="12.75">
      <c r="A40" s="1"/>
      <c r="B40" s="1"/>
      <c r="C40" s="81" t="s">
        <v>53</v>
      </c>
      <c r="D40" s="82">
        <v>4381.36</v>
      </c>
      <c r="E40" s="82">
        <v>4381.36</v>
      </c>
      <c r="F40" s="82">
        <v>307000</v>
      </c>
      <c r="G40" s="82">
        <v>146379.46</v>
      </c>
      <c r="H40" s="82">
        <v>311381.36</v>
      </c>
      <c r="I40" s="82"/>
      <c r="J40" s="82"/>
      <c r="K40" s="82">
        <v>138767.83</v>
      </c>
      <c r="L40" s="82"/>
      <c r="M40" s="82">
        <v>11992.99</v>
      </c>
    </row>
    <row r="41" spans="1:13" ht="12.75">
      <c r="A41" s="1"/>
      <c r="B41" s="1"/>
      <c r="C41" s="81" t="s">
        <v>54</v>
      </c>
      <c r="D41" s="82">
        <v>5865.51</v>
      </c>
      <c r="E41" s="82">
        <v>5865.51</v>
      </c>
      <c r="F41" s="82">
        <v>313800</v>
      </c>
      <c r="G41" s="82">
        <v>210948.35</v>
      </c>
      <c r="H41" s="82">
        <v>319665.51</v>
      </c>
      <c r="I41" s="82"/>
      <c r="J41" s="82">
        <v>4000</v>
      </c>
      <c r="K41" s="82">
        <v>134253.35</v>
      </c>
      <c r="L41" s="82"/>
      <c r="M41" s="82">
        <v>82560.51</v>
      </c>
    </row>
    <row r="42" spans="1:13" ht="12.75">
      <c r="A42" s="1"/>
      <c r="B42" s="1"/>
      <c r="C42" s="81" t="s">
        <v>55</v>
      </c>
      <c r="D42" s="82">
        <v>20602.25</v>
      </c>
      <c r="E42" s="82">
        <v>20602.25</v>
      </c>
      <c r="F42" s="82">
        <v>350760</v>
      </c>
      <c r="G42" s="82">
        <v>182700.7</v>
      </c>
      <c r="H42" s="82">
        <v>371362.25</v>
      </c>
      <c r="I42" s="82">
        <v>180</v>
      </c>
      <c r="J42" s="82"/>
      <c r="K42" s="82">
        <v>137199.7</v>
      </c>
      <c r="L42" s="82"/>
      <c r="M42" s="82">
        <v>66103.25</v>
      </c>
    </row>
    <row r="43" spans="1:13" ht="12.75">
      <c r="A43" s="1"/>
      <c r="B43" s="1"/>
      <c r="C43" s="81" t="s">
        <v>56</v>
      </c>
      <c r="D43" s="82">
        <v>4000</v>
      </c>
      <c r="E43" s="82">
        <v>4000</v>
      </c>
      <c r="F43" s="82">
        <v>351140</v>
      </c>
      <c r="G43" s="82">
        <v>193106.5</v>
      </c>
      <c r="H43" s="82">
        <v>355140</v>
      </c>
      <c r="I43" s="82"/>
      <c r="J43" s="82"/>
      <c r="K43" s="82">
        <v>163705.23</v>
      </c>
      <c r="L43" s="82"/>
      <c r="M43" s="82">
        <v>33401.27</v>
      </c>
    </row>
    <row r="44" spans="1:13" ht="12.75">
      <c r="A44" s="19"/>
      <c r="B44" s="19"/>
      <c r="C44" s="20"/>
      <c r="D44" s="21"/>
      <c r="E44" s="21"/>
      <c r="F44" s="21"/>
      <c r="G44" s="21"/>
      <c r="H44" s="21"/>
      <c r="I44" s="21"/>
      <c r="J44" s="21"/>
      <c r="K44" s="21"/>
      <c r="L44" s="21"/>
      <c r="M44" s="21"/>
    </row>
    <row r="45" spans="1:13" ht="13.5" thickBot="1">
      <c r="A45" s="116" t="s">
        <v>79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</row>
    <row r="46" spans="1:13" ht="13.5" thickBot="1">
      <c r="A46" s="10" t="s">
        <v>3</v>
      </c>
      <c r="B46" s="10" t="s">
        <v>4</v>
      </c>
      <c r="C46" s="10" t="s">
        <v>5</v>
      </c>
      <c r="D46" s="10" t="s">
        <v>6</v>
      </c>
      <c r="E46" s="11">
        <v>5</v>
      </c>
      <c r="F46" s="12">
        <v>6</v>
      </c>
      <c r="G46" s="12">
        <v>7</v>
      </c>
      <c r="H46" s="13">
        <v>8</v>
      </c>
      <c r="I46" s="13">
        <v>7</v>
      </c>
      <c r="J46" s="13">
        <v>8</v>
      </c>
      <c r="K46" s="13">
        <v>9</v>
      </c>
      <c r="L46" s="13">
        <v>10</v>
      </c>
      <c r="M46" s="14">
        <v>11</v>
      </c>
    </row>
    <row r="47" spans="1:13" ht="12.75">
      <c r="A47" s="1"/>
      <c r="B47" s="1">
        <v>80105</v>
      </c>
      <c r="C47" s="31" t="s">
        <v>20</v>
      </c>
      <c r="D47" s="32">
        <f>SUM(D48)</f>
        <v>5847.45</v>
      </c>
      <c r="E47" s="32">
        <f>SUM(E48)</f>
        <v>5847.45</v>
      </c>
      <c r="F47" s="32">
        <f>SUM(F48)</f>
        <v>215000</v>
      </c>
      <c r="G47" s="32">
        <f>SUM(G48)</f>
        <v>95425.78</v>
      </c>
      <c r="H47" s="32">
        <f>SUM(H48)</f>
        <v>220847.45</v>
      </c>
      <c r="I47" s="32"/>
      <c r="J47" s="32"/>
      <c r="K47" s="32">
        <f>SUM(K48)</f>
        <v>84169.57</v>
      </c>
      <c r="L47" s="32"/>
      <c r="M47" s="32">
        <f>SUM(M48)</f>
        <v>17103.66</v>
      </c>
    </row>
    <row r="48" spans="1:13" ht="12.75" customHeight="1">
      <c r="A48" s="1"/>
      <c r="B48" s="1"/>
      <c r="C48" s="86" t="s">
        <v>98</v>
      </c>
      <c r="D48" s="87">
        <v>5847.45</v>
      </c>
      <c r="E48" s="87">
        <v>5847.45</v>
      </c>
      <c r="F48" s="87">
        <v>215000</v>
      </c>
      <c r="G48" s="87">
        <v>95425.78</v>
      </c>
      <c r="H48" s="88">
        <v>220847.45</v>
      </c>
      <c r="I48" s="88"/>
      <c r="J48" s="88"/>
      <c r="K48" s="88">
        <v>84169.57</v>
      </c>
      <c r="L48" s="88"/>
      <c r="M48" s="88">
        <v>17103.66</v>
      </c>
    </row>
    <row r="49" spans="1:13" ht="12.75" customHeight="1">
      <c r="A49" s="1"/>
      <c r="B49" s="1"/>
      <c r="C49" s="86" t="s">
        <v>99</v>
      </c>
      <c r="D49" s="89"/>
      <c r="E49" s="89"/>
      <c r="F49" s="87"/>
      <c r="G49" s="87"/>
      <c r="H49" s="88"/>
      <c r="I49" s="5"/>
      <c r="J49" s="5"/>
      <c r="K49" s="5"/>
      <c r="L49" s="5"/>
      <c r="M49" s="5"/>
    </row>
    <row r="50" spans="1:13" ht="12.75">
      <c r="A50" s="1"/>
      <c r="B50" s="1">
        <v>80110</v>
      </c>
      <c r="C50" s="31" t="s">
        <v>13</v>
      </c>
      <c r="D50" s="5">
        <f>SUM(D51:D55)</f>
        <v>38721.53</v>
      </c>
      <c r="E50" s="5">
        <f>SUM(E51:E55)</f>
        <v>38721.53</v>
      </c>
      <c r="F50" s="5">
        <f>SUM(F51:F55)</f>
        <v>862630</v>
      </c>
      <c r="G50" s="5">
        <f>SUM(G51:G55)</f>
        <v>133477.61000000002</v>
      </c>
      <c r="H50" s="5">
        <f>SUM(H51:H55)</f>
        <v>901351.53</v>
      </c>
      <c r="I50" s="5"/>
      <c r="J50" s="5"/>
      <c r="K50" s="5">
        <f>SUM(K51:K55)</f>
        <v>98022.92</v>
      </c>
      <c r="L50" s="5"/>
      <c r="M50" s="5">
        <f>SUM(M51:M55)</f>
        <v>74176.21999999999</v>
      </c>
    </row>
    <row r="51" spans="1:13" ht="12.75">
      <c r="A51" s="1"/>
      <c r="B51" s="1"/>
      <c r="C51" s="90" t="s">
        <v>31</v>
      </c>
      <c r="D51" s="88">
        <v>2929.75</v>
      </c>
      <c r="E51" s="88">
        <v>2929.75</v>
      </c>
      <c r="F51" s="88">
        <v>9730</v>
      </c>
      <c r="G51" s="88">
        <v>6961.16</v>
      </c>
      <c r="H51" s="88">
        <v>12659.75</v>
      </c>
      <c r="I51" s="5"/>
      <c r="J51" s="5"/>
      <c r="K51" s="88">
        <v>6803.64</v>
      </c>
      <c r="L51" s="88"/>
      <c r="M51" s="88">
        <v>3087.27</v>
      </c>
    </row>
    <row r="52" spans="1:13" ht="12.75">
      <c r="A52" s="91"/>
      <c r="B52" s="91"/>
      <c r="C52" s="92" t="s">
        <v>32</v>
      </c>
      <c r="D52" s="93">
        <v>25177.55</v>
      </c>
      <c r="E52" s="93">
        <v>25177.55</v>
      </c>
      <c r="F52" s="93">
        <v>750000</v>
      </c>
      <c r="G52" s="93">
        <v>72215.9</v>
      </c>
      <c r="H52" s="93">
        <v>775177.55</v>
      </c>
      <c r="I52" s="94"/>
      <c r="J52" s="94"/>
      <c r="K52" s="93">
        <v>60256.95</v>
      </c>
      <c r="L52" s="93"/>
      <c r="M52" s="93">
        <v>37136.5</v>
      </c>
    </row>
    <row r="53" spans="1:13" ht="12.75">
      <c r="A53" s="1"/>
      <c r="B53" s="1"/>
      <c r="C53" s="90" t="s">
        <v>57</v>
      </c>
      <c r="D53" s="88">
        <v>1732.29</v>
      </c>
      <c r="E53" s="88">
        <v>1732.29</v>
      </c>
      <c r="F53" s="88">
        <v>66000</v>
      </c>
      <c r="G53" s="88">
        <v>32743.6</v>
      </c>
      <c r="H53" s="88">
        <v>67732.29</v>
      </c>
      <c r="I53" s="5"/>
      <c r="J53" s="5"/>
      <c r="K53" s="88">
        <v>14048.97</v>
      </c>
      <c r="L53" s="88"/>
      <c r="M53" s="88">
        <v>20426.92</v>
      </c>
    </row>
    <row r="54" spans="1:13" ht="12.75">
      <c r="A54" s="1"/>
      <c r="B54" s="1"/>
      <c r="C54" s="90" t="s">
        <v>30</v>
      </c>
      <c r="D54" s="88">
        <v>8860.98</v>
      </c>
      <c r="E54" s="88">
        <v>8860.98</v>
      </c>
      <c r="F54" s="88">
        <v>19900</v>
      </c>
      <c r="G54" s="88">
        <v>12995.82</v>
      </c>
      <c r="H54" s="88">
        <v>28760.98</v>
      </c>
      <c r="I54" s="5"/>
      <c r="J54" s="5"/>
      <c r="K54" s="88">
        <v>12129.67</v>
      </c>
      <c r="L54" s="82"/>
      <c r="M54" s="82">
        <v>9727.13</v>
      </c>
    </row>
    <row r="55" spans="1:13" ht="12.75">
      <c r="A55" s="1"/>
      <c r="B55" s="1"/>
      <c r="C55" s="81" t="s">
        <v>58</v>
      </c>
      <c r="D55" s="82">
        <v>20.96</v>
      </c>
      <c r="E55" s="82">
        <v>20.96</v>
      </c>
      <c r="F55" s="82">
        <v>17000</v>
      </c>
      <c r="G55" s="88">
        <v>8561.13</v>
      </c>
      <c r="H55" s="88">
        <v>17020.96</v>
      </c>
      <c r="I55" s="32"/>
      <c r="J55" s="32"/>
      <c r="K55" s="88">
        <v>4783.69</v>
      </c>
      <c r="L55" s="88"/>
      <c r="M55" s="88">
        <v>3798.4</v>
      </c>
    </row>
    <row r="56" spans="1:13" ht="12.75">
      <c r="A56" s="1"/>
      <c r="B56" s="1">
        <v>80120</v>
      </c>
      <c r="C56" s="31" t="s">
        <v>14</v>
      </c>
      <c r="D56" s="5">
        <f>SUM(D57:D60)</f>
        <v>73747.70000000001</v>
      </c>
      <c r="E56" s="5">
        <f>SUM(E57:E60)</f>
        <v>73747.70000000001</v>
      </c>
      <c r="F56" s="5">
        <f>SUM(F57:F60)</f>
        <v>207500</v>
      </c>
      <c r="G56" s="5">
        <f>SUM(G57:G60)</f>
        <v>108076.61</v>
      </c>
      <c r="H56" s="5">
        <f>SUM(H57:H60)</f>
        <v>281247.7</v>
      </c>
      <c r="I56" s="5">
        <v>7710</v>
      </c>
      <c r="J56" s="5"/>
      <c r="K56" s="5">
        <f>SUM(K57:K60)</f>
        <v>127236.32999999999</v>
      </c>
      <c r="L56" s="5"/>
      <c r="M56" s="5">
        <f>SUM(M57:M60)</f>
        <v>54587.98</v>
      </c>
    </row>
    <row r="57" spans="1:13" ht="12.75">
      <c r="A57" s="95"/>
      <c r="B57" s="95"/>
      <c r="C57" s="90" t="s">
        <v>15</v>
      </c>
      <c r="D57" s="88">
        <v>46036.79</v>
      </c>
      <c r="E57" s="88">
        <v>46036.79</v>
      </c>
      <c r="F57" s="88">
        <v>38000</v>
      </c>
      <c r="G57" s="88">
        <v>51659.01</v>
      </c>
      <c r="H57" s="88">
        <v>84036.79</v>
      </c>
      <c r="I57" s="88">
        <v>1210</v>
      </c>
      <c r="J57" s="88"/>
      <c r="K57" s="88">
        <v>72451.73</v>
      </c>
      <c r="L57" s="88"/>
      <c r="M57" s="88">
        <v>25244.07</v>
      </c>
    </row>
    <row r="58" spans="1:13" ht="12.75">
      <c r="A58" s="95"/>
      <c r="B58" s="95"/>
      <c r="C58" s="90" t="s">
        <v>59</v>
      </c>
      <c r="D58" s="88">
        <v>26716.53</v>
      </c>
      <c r="E58" s="88">
        <v>26716.53</v>
      </c>
      <c r="F58" s="88">
        <v>101500</v>
      </c>
      <c r="G58" s="88">
        <v>28721.37</v>
      </c>
      <c r="H58" s="88">
        <v>128216.53</v>
      </c>
      <c r="I58" s="88">
        <v>2000</v>
      </c>
      <c r="J58" s="88"/>
      <c r="K58" s="88">
        <v>35067.28</v>
      </c>
      <c r="L58" s="88"/>
      <c r="M58" s="88">
        <v>20370.62</v>
      </c>
    </row>
    <row r="59" spans="1:13" ht="12.75">
      <c r="A59" s="95"/>
      <c r="B59" s="95"/>
      <c r="C59" s="90" t="s">
        <v>82</v>
      </c>
      <c r="D59" s="88">
        <v>994.38</v>
      </c>
      <c r="E59" s="88">
        <v>994.38</v>
      </c>
      <c r="F59" s="88">
        <v>27000</v>
      </c>
      <c r="G59" s="88">
        <v>11877.71</v>
      </c>
      <c r="H59" s="88">
        <v>27994.38</v>
      </c>
      <c r="I59" s="88"/>
      <c r="J59" s="88"/>
      <c r="K59" s="88">
        <v>6760.51</v>
      </c>
      <c r="L59" s="88"/>
      <c r="M59" s="88">
        <v>6111.58</v>
      </c>
    </row>
    <row r="60" spans="1:13" ht="12.75">
      <c r="A60" s="95"/>
      <c r="B60" s="95"/>
      <c r="C60" s="90" t="s">
        <v>60</v>
      </c>
      <c r="D60" s="88"/>
      <c r="E60" s="88"/>
      <c r="F60" s="88">
        <v>41000</v>
      </c>
      <c r="G60" s="88">
        <v>15818.52</v>
      </c>
      <c r="H60" s="88">
        <v>41000</v>
      </c>
      <c r="I60" s="88">
        <v>4500</v>
      </c>
      <c r="J60" s="88"/>
      <c r="K60" s="88">
        <v>12956.81</v>
      </c>
      <c r="L60" s="88"/>
      <c r="M60" s="88">
        <v>2861.71</v>
      </c>
    </row>
    <row r="61" spans="1:13" ht="12.75">
      <c r="A61" s="1"/>
      <c r="B61" s="1">
        <v>80130</v>
      </c>
      <c r="C61" s="31" t="s">
        <v>8</v>
      </c>
      <c r="D61" s="5">
        <f>SUM(D62:D68)</f>
        <v>104105.41</v>
      </c>
      <c r="E61" s="5">
        <f>SUM(E62:E68)</f>
        <v>104105.41</v>
      </c>
      <c r="F61" s="5">
        <f>SUM(F62:F68)</f>
        <v>551290</v>
      </c>
      <c r="G61" s="5">
        <f>SUM(G62:G68)</f>
        <v>311902.54</v>
      </c>
      <c r="H61" s="5">
        <f>SUM(H62:H68)</f>
        <v>655395.41</v>
      </c>
      <c r="I61" s="5">
        <v>19790</v>
      </c>
      <c r="J61" s="5"/>
      <c r="K61" s="5">
        <f>SUM(K62:K68)</f>
        <v>273931.14</v>
      </c>
      <c r="L61" s="5"/>
      <c r="M61" s="5">
        <f>SUM(M62:M68)</f>
        <v>142076.81</v>
      </c>
    </row>
    <row r="62" spans="1:13" ht="12.75">
      <c r="A62" s="1"/>
      <c r="B62" s="1"/>
      <c r="C62" s="90" t="s">
        <v>61</v>
      </c>
      <c r="D62" s="88">
        <v>195.96</v>
      </c>
      <c r="E62" s="88">
        <v>195.96</v>
      </c>
      <c r="F62" s="88">
        <v>5030</v>
      </c>
      <c r="G62" s="88">
        <v>1020.53</v>
      </c>
      <c r="H62" s="88">
        <v>5225.96</v>
      </c>
      <c r="I62" s="88"/>
      <c r="J62" s="88"/>
      <c r="K62" s="88">
        <v>214.5</v>
      </c>
      <c r="L62" s="88"/>
      <c r="M62" s="88">
        <v>1001.99</v>
      </c>
    </row>
    <row r="63" spans="1:13" ht="12.75">
      <c r="A63" s="1"/>
      <c r="B63" s="1"/>
      <c r="C63" s="90" t="s">
        <v>62</v>
      </c>
      <c r="D63" s="88">
        <v>4283.46</v>
      </c>
      <c r="E63" s="88">
        <v>4283.46</v>
      </c>
      <c r="F63" s="88">
        <v>45000</v>
      </c>
      <c r="G63" s="88">
        <v>33008.39</v>
      </c>
      <c r="H63" s="88">
        <v>49283.46</v>
      </c>
      <c r="I63" s="88">
        <v>2400</v>
      </c>
      <c r="J63" s="88"/>
      <c r="K63" s="88">
        <v>24514.2</v>
      </c>
      <c r="L63" s="88"/>
      <c r="M63" s="88">
        <v>12777.65</v>
      </c>
    </row>
    <row r="64" spans="1:13" ht="12.75">
      <c r="A64" s="1"/>
      <c r="B64" s="1"/>
      <c r="C64" s="90" t="s">
        <v>63</v>
      </c>
      <c r="D64" s="88">
        <v>36348.43</v>
      </c>
      <c r="E64" s="88">
        <v>36348.43</v>
      </c>
      <c r="F64" s="88">
        <v>113100</v>
      </c>
      <c r="G64" s="88">
        <v>75880.28</v>
      </c>
      <c r="H64" s="88">
        <v>149448.43</v>
      </c>
      <c r="I64" s="88">
        <v>1810</v>
      </c>
      <c r="J64" s="88"/>
      <c r="K64" s="88">
        <v>64981.96</v>
      </c>
      <c r="L64" s="88"/>
      <c r="M64" s="88">
        <v>47246.75</v>
      </c>
    </row>
    <row r="65" spans="1:13" ht="12.75">
      <c r="A65" s="1"/>
      <c r="B65" s="1"/>
      <c r="C65" s="90" t="s">
        <v>64</v>
      </c>
      <c r="D65" s="88">
        <v>3035.45</v>
      </c>
      <c r="E65" s="88">
        <v>3035.45</v>
      </c>
      <c r="F65" s="88">
        <v>110400</v>
      </c>
      <c r="G65" s="88">
        <v>59067.84</v>
      </c>
      <c r="H65" s="88">
        <v>113435.45</v>
      </c>
      <c r="I65" s="88"/>
      <c r="J65" s="88"/>
      <c r="K65" s="88">
        <v>43547.99</v>
      </c>
      <c r="L65" s="88"/>
      <c r="M65" s="88">
        <v>18555.3</v>
      </c>
    </row>
    <row r="66" spans="1:13" ht="12.75">
      <c r="A66" s="1"/>
      <c r="B66" s="1"/>
      <c r="C66" s="90" t="s">
        <v>65</v>
      </c>
      <c r="D66" s="88">
        <v>3370.41</v>
      </c>
      <c r="E66" s="88">
        <v>3370.41</v>
      </c>
      <c r="F66" s="88">
        <v>69750</v>
      </c>
      <c r="G66" s="88">
        <v>19388.1</v>
      </c>
      <c r="H66" s="88">
        <v>73120.41</v>
      </c>
      <c r="I66" s="88">
        <v>4750</v>
      </c>
      <c r="J66" s="88"/>
      <c r="K66" s="88">
        <v>14989.91</v>
      </c>
      <c r="L66" s="88"/>
      <c r="M66" s="88">
        <v>7768.6</v>
      </c>
    </row>
    <row r="67" spans="1:13" ht="12.75">
      <c r="A67" s="1"/>
      <c r="B67" s="1"/>
      <c r="C67" s="90" t="s">
        <v>66</v>
      </c>
      <c r="D67" s="88">
        <v>43975.79</v>
      </c>
      <c r="E67" s="88">
        <v>43975.79</v>
      </c>
      <c r="F67" s="88">
        <v>197860</v>
      </c>
      <c r="G67" s="88">
        <v>116110.78</v>
      </c>
      <c r="H67" s="88">
        <v>241835.79</v>
      </c>
      <c r="I67" s="88">
        <v>10830</v>
      </c>
      <c r="J67" s="88"/>
      <c r="K67" s="88">
        <v>115026.33</v>
      </c>
      <c r="L67" s="88"/>
      <c r="M67" s="88">
        <v>45060.24</v>
      </c>
    </row>
    <row r="68" spans="1:13" ht="12.75">
      <c r="A68" s="1"/>
      <c r="B68" s="1"/>
      <c r="C68" s="90" t="s">
        <v>67</v>
      </c>
      <c r="D68" s="88">
        <v>12895.91</v>
      </c>
      <c r="E68" s="88">
        <v>12895.91</v>
      </c>
      <c r="F68" s="88">
        <v>10150</v>
      </c>
      <c r="G68" s="88">
        <v>7426.62</v>
      </c>
      <c r="H68" s="88">
        <v>23045.91</v>
      </c>
      <c r="I68" s="88"/>
      <c r="J68" s="88"/>
      <c r="K68" s="88">
        <v>10656.25</v>
      </c>
      <c r="L68" s="88"/>
      <c r="M68" s="88">
        <v>9666.28</v>
      </c>
    </row>
    <row r="69" spans="1:13" ht="12.75">
      <c r="A69" s="1"/>
      <c r="B69" s="1">
        <v>80132</v>
      </c>
      <c r="C69" s="31" t="s">
        <v>21</v>
      </c>
      <c r="D69" s="32">
        <f>SUM(D70)</f>
        <v>8692.2</v>
      </c>
      <c r="E69" s="32">
        <f>SUM(E70)</f>
        <v>8692.2</v>
      </c>
      <c r="F69" s="32">
        <f>SUM(F70)</f>
        <v>28500</v>
      </c>
      <c r="G69" s="32">
        <f>SUM(G70)</f>
        <v>16446</v>
      </c>
      <c r="H69" s="32">
        <f>SUM(H70)</f>
        <v>37192.2</v>
      </c>
      <c r="I69" s="32"/>
      <c r="J69" s="32"/>
      <c r="K69" s="32">
        <f>SUM(K70)</f>
        <v>19130.85</v>
      </c>
      <c r="L69" s="32"/>
      <c r="M69" s="32">
        <f>SUM(M70)</f>
        <v>6007.35</v>
      </c>
    </row>
    <row r="70" spans="1:13" ht="12.75">
      <c r="A70" s="1"/>
      <c r="B70" s="1"/>
      <c r="C70" s="90" t="s">
        <v>68</v>
      </c>
      <c r="D70" s="88">
        <v>8692.2</v>
      </c>
      <c r="E70" s="88">
        <v>8692.2</v>
      </c>
      <c r="F70" s="88">
        <v>28500</v>
      </c>
      <c r="G70" s="88">
        <v>16446</v>
      </c>
      <c r="H70" s="88">
        <v>37192.2</v>
      </c>
      <c r="I70" s="88"/>
      <c r="J70" s="88"/>
      <c r="K70" s="88">
        <v>19130.85</v>
      </c>
      <c r="L70" s="88"/>
      <c r="M70" s="88">
        <v>6007.35</v>
      </c>
    </row>
    <row r="71" spans="1:13" ht="12.75" customHeight="1">
      <c r="A71" s="42"/>
      <c r="B71" s="42">
        <v>80140</v>
      </c>
      <c r="C71" s="43" t="s">
        <v>88</v>
      </c>
      <c r="D71" s="44">
        <f>SUM(D73:D74)</f>
        <v>114298.95999999999</v>
      </c>
      <c r="E71" s="44">
        <f>SUM(E73:E74)</f>
        <v>114298.95999999999</v>
      </c>
      <c r="F71" s="44">
        <f>SUM(F73:F74)</f>
        <v>324000</v>
      </c>
      <c r="G71" s="44">
        <f>SUM(G73:G74)</f>
        <v>115378.37</v>
      </c>
      <c r="H71" s="44">
        <f>SUM(H73:H74)</f>
        <v>438298.95999999996</v>
      </c>
      <c r="I71" s="44">
        <v>102000</v>
      </c>
      <c r="J71" s="44"/>
      <c r="K71" s="44">
        <f>SUM(K73:K74)</f>
        <v>164158.68</v>
      </c>
      <c r="L71" s="44"/>
      <c r="M71" s="44">
        <f>SUM(M73:M74)</f>
        <v>65518.65</v>
      </c>
    </row>
    <row r="72" spans="1:13" ht="12.75" customHeight="1">
      <c r="A72" s="42"/>
      <c r="B72" s="42"/>
      <c r="C72" s="43" t="s">
        <v>89</v>
      </c>
      <c r="D72" s="44"/>
      <c r="E72" s="44"/>
      <c r="F72" s="44"/>
      <c r="G72" s="44"/>
      <c r="H72" s="44"/>
      <c r="I72" s="44"/>
      <c r="J72" s="44"/>
      <c r="K72" s="44"/>
      <c r="L72" s="44"/>
      <c r="M72" s="44"/>
    </row>
    <row r="73" spans="1:13" ht="12.75">
      <c r="A73" s="1"/>
      <c r="B73" s="1"/>
      <c r="C73" s="81" t="s">
        <v>69</v>
      </c>
      <c r="D73" s="82">
        <v>68789.04</v>
      </c>
      <c r="E73" s="82">
        <v>68789.04</v>
      </c>
      <c r="F73" s="82">
        <v>269000</v>
      </c>
      <c r="G73" s="82">
        <v>98638.37</v>
      </c>
      <c r="H73" s="82">
        <v>337789.04</v>
      </c>
      <c r="I73" s="82">
        <v>29000</v>
      </c>
      <c r="J73" s="82"/>
      <c r="K73" s="82">
        <v>144633.55</v>
      </c>
      <c r="L73" s="88"/>
      <c r="M73" s="96">
        <v>22793.86</v>
      </c>
    </row>
    <row r="74" spans="1:13" ht="12.75">
      <c r="A74" s="1"/>
      <c r="B74" s="1"/>
      <c r="C74" s="81" t="s">
        <v>70</v>
      </c>
      <c r="D74" s="82">
        <v>45509.92</v>
      </c>
      <c r="E74" s="82">
        <v>45509.92</v>
      </c>
      <c r="F74" s="82">
        <v>55000</v>
      </c>
      <c r="G74" s="82">
        <v>16740</v>
      </c>
      <c r="H74" s="82">
        <v>100509.92</v>
      </c>
      <c r="I74" s="82">
        <v>73000</v>
      </c>
      <c r="J74" s="82"/>
      <c r="K74" s="82">
        <v>19525.13</v>
      </c>
      <c r="L74" s="88"/>
      <c r="M74" s="88">
        <v>42724.79</v>
      </c>
    </row>
    <row r="75" spans="1:13" ht="12.75">
      <c r="A75" s="1"/>
      <c r="B75" s="1">
        <v>80146</v>
      </c>
      <c r="C75" s="31" t="s">
        <v>16</v>
      </c>
      <c r="D75" s="5">
        <f>SUM(D76)</f>
        <v>16642.39</v>
      </c>
      <c r="E75" s="5">
        <f>SUM(E76)</f>
        <v>16642.39</v>
      </c>
      <c r="F75" s="5">
        <f>SUM(F76)</f>
        <v>30030</v>
      </c>
      <c r="G75" s="5">
        <f>SUM(G76)</f>
        <v>8896.83</v>
      </c>
      <c r="H75" s="5">
        <f>SUM(H76)</f>
        <v>46672.39</v>
      </c>
      <c r="I75" s="5">
        <v>6500</v>
      </c>
      <c r="J75" s="5"/>
      <c r="K75" s="5">
        <f>SUM(K76)</f>
        <v>8435.07</v>
      </c>
      <c r="L75" s="5"/>
      <c r="M75" s="5">
        <f>SUM(M76)</f>
        <v>17104.15</v>
      </c>
    </row>
    <row r="76" spans="1:13" ht="12.75" customHeight="1">
      <c r="A76" s="42"/>
      <c r="B76" s="42"/>
      <c r="C76" s="86" t="s">
        <v>86</v>
      </c>
      <c r="D76" s="97">
        <v>16642.39</v>
      </c>
      <c r="E76" s="97">
        <v>16642.39</v>
      </c>
      <c r="F76" s="97">
        <v>30030</v>
      </c>
      <c r="G76" s="97">
        <v>8896.83</v>
      </c>
      <c r="H76" s="97">
        <v>46672.39</v>
      </c>
      <c r="I76" s="97">
        <v>6500</v>
      </c>
      <c r="J76" s="97"/>
      <c r="K76" s="97">
        <v>8435.07</v>
      </c>
      <c r="L76" s="97"/>
      <c r="M76" s="97">
        <v>17104.15</v>
      </c>
    </row>
    <row r="77" spans="1:13" ht="12.75" customHeight="1">
      <c r="A77" s="42"/>
      <c r="B77" s="42"/>
      <c r="C77" s="86" t="s">
        <v>87</v>
      </c>
      <c r="D77" s="97"/>
      <c r="E77" s="97"/>
      <c r="F77" s="97"/>
      <c r="G77" s="97"/>
      <c r="H77" s="97"/>
      <c r="I77" s="97"/>
      <c r="J77" s="97"/>
      <c r="K77" s="97"/>
      <c r="L77" s="97"/>
      <c r="M77" s="97"/>
    </row>
    <row r="78" spans="1:13" ht="12.75">
      <c r="A78" s="1"/>
      <c r="B78" s="1">
        <v>80148</v>
      </c>
      <c r="C78" s="33" t="s">
        <v>29</v>
      </c>
      <c r="D78" s="32">
        <f>SUM(D79:D86,D91:D98,)</f>
        <v>27570.61</v>
      </c>
      <c r="E78" s="32">
        <f>SUM(E91:E98,E79:E86,)</f>
        <v>27570.61</v>
      </c>
      <c r="F78" s="32">
        <f>SUM(F91:F98,F79:F86,)</f>
        <v>1560250</v>
      </c>
      <c r="G78" s="32">
        <f>SUM(G91:G98,G79:G86,)</f>
        <v>808350.48</v>
      </c>
      <c r="H78" s="32">
        <f>SUM(H91:H98,H79:H86,)</f>
        <v>1587820.61</v>
      </c>
      <c r="I78" s="32"/>
      <c r="J78" s="32"/>
      <c r="K78" s="32">
        <f>SUM(K91:K98,K79:K86,)</f>
        <v>788225.3400000001</v>
      </c>
      <c r="L78" s="32"/>
      <c r="M78" s="32">
        <f>SUM(M91:M98,M79:M86,)</f>
        <v>47695.75</v>
      </c>
    </row>
    <row r="79" spans="1:13" ht="12.75">
      <c r="A79" s="1"/>
      <c r="B79" s="1"/>
      <c r="C79" s="90" t="s">
        <v>34</v>
      </c>
      <c r="D79" s="88">
        <v>1138.12</v>
      </c>
      <c r="E79" s="88">
        <v>1138.12</v>
      </c>
      <c r="F79" s="88">
        <v>82620</v>
      </c>
      <c r="G79" s="88">
        <v>44337.77</v>
      </c>
      <c r="H79" s="88">
        <v>83758.12</v>
      </c>
      <c r="I79" s="88"/>
      <c r="J79" s="88"/>
      <c r="K79" s="88">
        <v>43089.19</v>
      </c>
      <c r="L79" s="88"/>
      <c r="M79" s="88">
        <v>2386.7</v>
      </c>
    </row>
    <row r="80" spans="1:13" ht="12.75">
      <c r="A80" s="1"/>
      <c r="B80" s="1"/>
      <c r="C80" s="90" t="s">
        <v>35</v>
      </c>
      <c r="D80" s="88">
        <v>3015.29</v>
      </c>
      <c r="E80" s="88">
        <v>3015.29</v>
      </c>
      <c r="F80" s="88">
        <v>75000</v>
      </c>
      <c r="G80" s="88">
        <v>47518.18</v>
      </c>
      <c r="H80" s="88">
        <v>78015.29</v>
      </c>
      <c r="I80" s="88"/>
      <c r="J80" s="88"/>
      <c r="K80" s="88">
        <v>46437.21</v>
      </c>
      <c r="L80" s="88"/>
      <c r="M80" s="88">
        <v>4096.26</v>
      </c>
    </row>
    <row r="81" spans="1:13" ht="12.75">
      <c r="A81" s="1"/>
      <c r="B81" s="1"/>
      <c r="C81" s="90" t="s">
        <v>36</v>
      </c>
      <c r="D81" s="88"/>
      <c r="E81" s="88"/>
      <c r="F81" s="88">
        <v>146680</v>
      </c>
      <c r="G81" s="88">
        <v>59638.25</v>
      </c>
      <c r="H81" s="88">
        <v>146680</v>
      </c>
      <c r="I81" s="88"/>
      <c r="J81" s="88"/>
      <c r="K81" s="88">
        <v>55179.69</v>
      </c>
      <c r="L81" s="88"/>
      <c r="M81" s="88">
        <v>4458.56</v>
      </c>
    </row>
    <row r="82" spans="1:13" ht="12.75">
      <c r="A82" s="1"/>
      <c r="B82" s="1"/>
      <c r="C82" s="90" t="s">
        <v>37</v>
      </c>
      <c r="D82" s="88"/>
      <c r="E82" s="88"/>
      <c r="F82" s="88">
        <v>80100</v>
      </c>
      <c r="G82" s="88">
        <v>47512.37</v>
      </c>
      <c r="H82" s="88">
        <v>80100</v>
      </c>
      <c r="I82" s="88"/>
      <c r="J82" s="88"/>
      <c r="K82" s="88">
        <v>46363.7</v>
      </c>
      <c r="L82" s="88"/>
      <c r="M82" s="88">
        <v>1148.67</v>
      </c>
    </row>
    <row r="83" spans="1:15" ht="12.75">
      <c r="A83" s="1"/>
      <c r="B83" s="1"/>
      <c r="C83" s="90" t="s">
        <v>38</v>
      </c>
      <c r="D83" s="88"/>
      <c r="E83" s="88"/>
      <c r="F83" s="88">
        <v>165850</v>
      </c>
      <c r="G83" s="88">
        <v>82457.35</v>
      </c>
      <c r="H83" s="88">
        <v>165850</v>
      </c>
      <c r="I83" s="88"/>
      <c r="J83" s="88"/>
      <c r="K83" s="88">
        <v>82457.35</v>
      </c>
      <c r="L83" s="88"/>
      <c r="M83" s="88"/>
      <c r="O83" s="98"/>
    </row>
    <row r="84" spans="1:13" ht="12.75">
      <c r="A84" s="1"/>
      <c r="B84" s="1"/>
      <c r="C84" s="90" t="s">
        <v>39</v>
      </c>
      <c r="D84" s="88">
        <v>2192.97</v>
      </c>
      <c r="E84" s="88">
        <v>2192.97</v>
      </c>
      <c r="F84" s="88">
        <v>129200</v>
      </c>
      <c r="G84" s="88">
        <v>67139.8</v>
      </c>
      <c r="H84" s="88">
        <v>131392.97</v>
      </c>
      <c r="I84" s="88"/>
      <c r="J84" s="88"/>
      <c r="K84" s="88">
        <v>61571.44</v>
      </c>
      <c r="L84" s="88"/>
      <c r="M84" s="88">
        <v>7761.33</v>
      </c>
    </row>
    <row r="85" spans="1:13" ht="12.75">
      <c r="A85" s="1"/>
      <c r="B85" s="1"/>
      <c r="C85" s="90" t="s">
        <v>40</v>
      </c>
      <c r="D85" s="88"/>
      <c r="E85" s="88"/>
      <c r="F85" s="88">
        <v>76000</v>
      </c>
      <c r="G85" s="88">
        <v>45967.5</v>
      </c>
      <c r="H85" s="88">
        <v>76000</v>
      </c>
      <c r="I85" s="88"/>
      <c r="J85" s="88"/>
      <c r="K85" s="88">
        <v>45967.5</v>
      </c>
      <c r="L85" s="88"/>
      <c r="M85" s="88"/>
    </row>
    <row r="86" spans="1:13" ht="12.75">
      <c r="A86" s="1"/>
      <c r="B86" s="1"/>
      <c r="C86" s="90" t="s">
        <v>41</v>
      </c>
      <c r="D86" s="88"/>
      <c r="E86" s="88"/>
      <c r="F86" s="88">
        <v>9000</v>
      </c>
      <c r="G86" s="88">
        <v>1879.2</v>
      </c>
      <c r="H86" s="88">
        <v>9000</v>
      </c>
      <c r="I86" s="88"/>
      <c r="J86" s="88"/>
      <c r="K86" s="88">
        <v>1879.2</v>
      </c>
      <c r="L86" s="88"/>
      <c r="M86" s="88"/>
    </row>
    <row r="87" spans="1:13" ht="12.75">
      <c r="A87" s="19"/>
      <c r="B87" s="19"/>
      <c r="C87" s="20"/>
      <c r="D87" s="21"/>
      <c r="E87" s="21"/>
      <c r="F87" s="21"/>
      <c r="G87" s="21"/>
      <c r="H87" s="21"/>
      <c r="I87" s="21"/>
      <c r="J87" s="21"/>
      <c r="K87" s="21"/>
      <c r="L87" s="21"/>
      <c r="M87" s="21"/>
    </row>
    <row r="88" spans="1:13" ht="12.75">
      <c r="A88" s="19"/>
      <c r="B88" s="19"/>
      <c r="C88" s="20"/>
      <c r="D88" s="21"/>
      <c r="E88" s="21"/>
      <c r="F88" s="21"/>
      <c r="G88" s="21"/>
      <c r="H88" s="21"/>
      <c r="I88" s="21"/>
      <c r="J88" s="21"/>
      <c r="K88" s="21"/>
      <c r="L88" s="21"/>
      <c r="M88" s="21"/>
    </row>
    <row r="89" spans="1:13" ht="13.5" thickBot="1">
      <c r="A89" s="116" t="s">
        <v>80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</row>
    <row r="90" spans="1:13" ht="13.5" thickBot="1">
      <c r="A90" s="10" t="s">
        <v>3</v>
      </c>
      <c r="B90" s="10" t="s">
        <v>4</v>
      </c>
      <c r="C90" s="10" t="s">
        <v>5</v>
      </c>
      <c r="D90" s="10" t="s">
        <v>6</v>
      </c>
      <c r="E90" s="11">
        <v>5</v>
      </c>
      <c r="F90" s="12">
        <v>6</v>
      </c>
      <c r="G90" s="12">
        <v>7</v>
      </c>
      <c r="H90" s="13">
        <v>8</v>
      </c>
      <c r="I90" s="13">
        <v>7</v>
      </c>
      <c r="J90" s="13">
        <v>8</v>
      </c>
      <c r="K90" s="13">
        <v>9</v>
      </c>
      <c r="L90" s="13">
        <v>10</v>
      </c>
      <c r="M90" s="14">
        <v>11</v>
      </c>
    </row>
    <row r="91" spans="1:13" ht="12.75">
      <c r="A91" s="1"/>
      <c r="B91" s="1"/>
      <c r="C91" s="90" t="s">
        <v>42</v>
      </c>
      <c r="D91" s="88">
        <v>514.35</v>
      </c>
      <c r="E91" s="88">
        <v>514.35</v>
      </c>
      <c r="F91" s="88">
        <v>97000</v>
      </c>
      <c r="G91" s="88">
        <v>52278</v>
      </c>
      <c r="H91" s="88">
        <v>97514.35</v>
      </c>
      <c r="I91" s="88"/>
      <c r="J91" s="88"/>
      <c r="K91" s="88">
        <v>51426.67</v>
      </c>
      <c r="L91" s="88"/>
      <c r="M91" s="88">
        <v>1365.68</v>
      </c>
    </row>
    <row r="92" spans="1:13" ht="12.75">
      <c r="A92" s="1"/>
      <c r="B92" s="1"/>
      <c r="C92" s="90" t="s">
        <v>43</v>
      </c>
      <c r="D92" s="88">
        <v>1199.82</v>
      </c>
      <c r="E92" s="88">
        <v>1199.82</v>
      </c>
      <c r="F92" s="88">
        <v>60000</v>
      </c>
      <c r="G92" s="88">
        <v>33630.3</v>
      </c>
      <c r="H92" s="88">
        <v>61199.82</v>
      </c>
      <c r="I92" s="88"/>
      <c r="J92" s="88"/>
      <c r="K92" s="88">
        <v>31438.8</v>
      </c>
      <c r="L92" s="88"/>
      <c r="M92" s="88">
        <v>3391.32</v>
      </c>
    </row>
    <row r="93" spans="1:13" ht="12.75">
      <c r="A93" s="1"/>
      <c r="B93" s="1"/>
      <c r="C93" s="90" t="s">
        <v>33</v>
      </c>
      <c r="D93" s="88"/>
      <c r="E93" s="88"/>
      <c r="F93" s="88">
        <v>125000</v>
      </c>
      <c r="G93" s="88">
        <v>67569</v>
      </c>
      <c r="H93" s="88">
        <v>125000</v>
      </c>
      <c r="I93" s="88"/>
      <c r="J93" s="88"/>
      <c r="K93" s="88">
        <v>67569</v>
      </c>
      <c r="L93" s="88"/>
      <c r="M93" s="88"/>
    </row>
    <row r="94" spans="1:13" ht="12.75">
      <c r="A94" s="1"/>
      <c r="B94" s="1"/>
      <c r="C94" s="90" t="s">
        <v>57</v>
      </c>
      <c r="D94" s="88">
        <v>2261.78</v>
      </c>
      <c r="E94" s="88">
        <v>2261.78</v>
      </c>
      <c r="F94" s="88">
        <v>55000</v>
      </c>
      <c r="G94" s="88">
        <v>27232</v>
      </c>
      <c r="H94" s="88">
        <v>57261.78</v>
      </c>
      <c r="I94" s="88"/>
      <c r="J94" s="88"/>
      <c r="K94" s="88">
        <v>26732.17</v>
      </c>
      <c r="L94" s="88"/>
      <c r="M94" s="88">
        <v>2761.61</v>
      </c>
    </row>
    <row r="95" spans="1:13" ht="12.75">
      <c r="A95" s="1"/>
      <c r="B95" s="1"/>
      <c r="C95" s="90" t="s">
        <v>30</v>
      </c>
      <c r="D95" s="88">
        <v>641.54</v>
      </c>
      <c r="E95" s="88">
        <v>641.54</v>
      </c>
      <c r="F95" s="88">
        <v>40000</v>
      </c>
      <c r="G95" s="88">
        <v>26062.5</v>
      </c>
      <c r="H95" s="88">
        <v>40641.54</v>
      </c>
      <c r="I95" s="88"/>
      <c r="J95" s="88"/>
      <c r="K95" s="88">
        <v>26054.95</v>
      </c>
      <c r="L95" s="88"/>
      <c r="M95" s="88">
        <v>649.09</v>
      </c>
    </row>
    <row r="96" spans="1:13" ht="12.75">
      <c r="A96" s="1"/>
      <c r="B96" s="1"/>
      <c r="C96" s="90" t="s">
        <v>31</v>
      </c>
      <c r="D96" s="88">
        <v>5710.72</v>
      </c>
      <c r="E96" s="88">
        <v>5710.72</v>
      </c>
      <c r="F96" s="88">
        <v>120000</v>
      </c>
      <c r="G96" s="88">
        <v>51187.9</v>
      </c>
      <c r="H96" s="88">
        <v>125710.72</v>
      </c>
      <c r="I96" s="88"/>
      <c r="J96" s="88"/>
      <c r="K96" s="88">
        <v>47294.75</v>
      </c>
      <c r="L96" s="88"/>
      <c r="M96" s="88">
        <v>9603.87</v>
      </c>
    </row>
    <row r="97" spans="1:13" ht="12.75">
      <c r="A97" s="1"/>
      <c r="B97" s="1"/>
      <c r="C97" s="90" t="s">
        <v>32</v>
      </c>
      <c r="D97" s="88">
        <v>10896.02</v>
      </c>
      <c r="E97" s="88">
        <v>10896.02</v>
      </c>
      <c r="F97" s="88">
        <v>233800</v>
      </c>
      <c r="G97" s="88">
        <v>103116.6</v>
      </c>
      <c r="H97" s="88">
        <v>244696.02</v>
      </c>
      <c r="I97" s="88"/>
      <c r="J97" s="88"/>
      <c r="K97" s="88">
        <v>104287.72</v>
      </c>
      <c r="L97" s="88"/>
      <c r="M97" s="88">
        <v>9724.9</v>
      </c>
    </row>
    <row r="98" spans="1:13" ht="13.5" thickBot="1">
      <c r="A98" s="99"/>
      <c r="B98" s="99"/>
      <c r="C98" s="100" t="s">
        <v>71</v>
      </c>
      <c r="D98" s="101"/>
      <c r="E98" s="101"/>
      <c r="F98" s="102">
        <v>65000</v>
      </c>
      <c r="G98" s="101">
        <v>50823.76</v>
      </c>
      <c r="H98" s="101">
        <v>65000</v>
      </c>
      <c r="I98" s="102"/>
      <c r="J98" s="102"/>
      <c r="K98" s="102">
        <v>50476</v>
      </c>
      <c r="L98" s="102"/>
      <c r="M98" s="102">
        <v>347.76</v>
      </c>
    </row>
    <row r="99" spans="1:13" ht="12.75">
      <c r="A99" s="62">
        <v>852</v>
      </c>
      <c r="B99" s="62"/>
      <c r="C99" s="46" t="s">
        <v>77</v>
      </c>
      <c r="D99" s="49">
        <f>SUM(D100)</f>
        <v>29619.699999999997</v>
      </c>
      <c r="E99" s="49">
        <f>SUM(E100)</f>
        <v>29619.699999999997</v>
      </c>
      <c r="F99" s="48">
        <f>SUM(F100,F104,)</f>
        <v>27600</v>
      </c>
      <c r="G99" s="49">
        <f>SUM(G100,G104,)</f>
        <v>16060.54</v>
      </c>
      <c r="H99" s="49">
        <f>SUM(H100,H104)</f>
        <v>57219.7</v>
      </c>
      <c r="I99" s="63"/>
      <c r="J99" s="63"/>
      <c r="K99" s="63">
        <f>SUM(K100,K104,)</f>
        <v>18553.2</v>
      </c>
      <c r="L99" s="63"/>
      <c r="M99" s="63">
        <f>SUM(M100,M104)</f>
        <v>27127.04</v>
      </c>
    </row>
    <row r="100" spans="1:13" ht="12.75">
      <c r="A100" s="2"/>
      <c r="B100" s="2">
        <v>85201</v>
      </c>
      <c r="C100" s="34" t="s">
        <v>78</v>
      </c>
      <c r="D100" s="35">
        <f>SUM(D101:D104)</f>
        <v>29619.699999999997</v>
      </c>
      <c r="E100" s="35">
        <f>SUM(E101:E104)</f>
        <v>29619.699999999997</v>
      </c>
      <c r="F100" s="36">
        <f>SUM(F101:F103)</f>
        <v>22600</v>
      </c>
      <c r="G100" s="35">
        <f>SUM(G101:G103)</f>
        <v>11060.54</v>
      </c>
      <c r="H100" s="35">
        <f>SUM(H101:H103)</f>
        <v>52219.7</v>
      </c>
      <c r="I100" s="32"/>
      <c r="J100" s="32"/>
      <c r="K100" s="32">
        <f>SUM(K101:K103)</f>
        <v>16053.2</v>
      </c>
      <c r="L100" s="32"/>
      <c r="M100" s="32">
        <f>SUM(M101:M103)</f>
        <v>24627.04</v>
      </c>
    </row>
    <row r="101" spans="1:13" ht="12.75">
      <c r="A101" s="2"/>
      <c r="B101" s="103"/>
      <c r="C101" s="104" t="s">
        <v>95</v>
      </c>
      <c r="D101" s="105">
        <v>8812.88</v>
      </c>
      <c r="E101" s="105">
        <v>8812.88</v>
      </c>
      <c r="F101" s="77">
        <v>3100</v>
      </c>
      <c r="G101" s="105">
        <v>2059.46</v>
      </c>
      <c r="H101" s="106">
        <v>11912.88</v>
      </c>
      <c r="I101" s="88"/>
      <c r="J101" s="88"/>
      <c r="K101" s="88">
        <v>10545.02</v>
      </c>
      <c r="L101" s="88"/>
      <c r="M101" s="88">
        <v>327.32</v>
      </c>
    </row>
    <row r="102" spans="1:13" ht="12.75">
      <c r="A102" s="2"/>
      <c r="B102" s="103"/>
      <c r="C102" s="104" t="s">
        <v>96</v>
      </c>
      <c r="D102" s="105">
        <v>1.89</v>
      </c>
      <c r="E102" s="105">
        <v>1.89</v>
      </c>
      <c r="F102" s="77">
        <v>1500</v>
      </c>
      <c r="G102" s="77"/>
      <c r="H102" s="107">
        <v>1501.89</v>
      </c>
      <c r="I102" s="107"/>
      <c r="J102" s="107"/>
      <c r="K102" s="107"/>
      <c r="L102" s="107"/>
      <c r="M102" s="107">
        <v>1.89</v>
      </c>
    </row>
    <row r="103" spans="1:13" ht="12.75">
      <c r="A103" s="2"/>
      <c r="B103" s="103"/>
      <c r="C103" s="104" t="s">
        <v>97</v>
      </c>
      <c r="D103" s="105">
        <v>20804.93</v>
      </c>
      <c r="E103" s="105">
        <v>20804.93</v>
      </c>
      <c r="F103" s="77">
        <v>18000</v>
      </c>
      <c r="G103" s="77">
        <v>9001.08</v>
      </c>
      <c r="H103" s="107">
        <v>38804.93</v>
      </c>
      <c r="I103" s="107"/>
      <c r="J103" s="107"/>
      <c r="K103" s="107">
        <v>5508.18</v>
      </c>
      <c r="L103" s="107"/>
      <c r="M103" s="107">
        <v>24297.83</v>
      </c>
    </row>
    <row r="104" spans="1:13" s="71" customFormat="1" ht="12.75">
      <c r="A104" s="67"/>
      <c r="B104" s="67">
        <v>85202</v>
      </c>
      <c r="C104" s="68" t="s">
        <v>101</v>
      </c>
      <c r="D104" s="29"/>
      <c r="E104" s="29"/>
      <c r="F104" s="69">
        <f>SUM(F105:F106)</f>
        <v>5000</v>
      </c>
      <c r="G104" s="69">
        <f>SUM(G105:G106)</f>
        <v>5000</v>
      </c>
      <c r="H104" s="70">
        <f>SUM(H105:H106)</f>
        <v>5000</v>
      </c>
      <c r="I104" s="70"/>
      <c r="J104" s="70"/>
      <c r="K104" s="70">
        <f>SUM(K105:K106)</f>
        <v>2500</v>
      </c>
      <c r="L104" s="70"/>
      <c r="M104" s="70">
        <f>SUM(M106)</f>
        <v>2500</v>
      </c>
    </row>
    <row r="105" spans="1:13" ht="12.75">
      <c r="A105" s="67"/>
      <c r="B105" s="108"/>
      <c r="C105" s="109" t="s">
        <v>102</v>
      </c>
      <c r="D105" s="110"/>
      <c r="E105" s="110"/>
      <c r="F105" s="111">
        <v>2500</v>
      </c>
      <c r="G105" s="111">
        <v>2500</v>
      </c>
      <c r="H105" s="112">
        <v>2500</v>
      </c>
      <c r="I105" s="112"/>
      <c r="J105" s="112"/>
      <c r="K105" s="112">
        <v>2500</v>
      </c>
      <c r="L105" s="112"/>
      <c r="M105" s="112"/>
    </row>
    <row r="106" spans="1:13" ht="13.5" thickBot="1">
      <c r="A106" s="67"/>
      <c r="B106" s="108"/>
      <c r="C106" s="109" t="s">
        <v>103</v>
      </c>
      <c r="D106" s="110"/>
      <c r="E106" s="110"/>
      <c r="F106" s="111">
        <v>2500</v>
      </c>
      <c r="G106" s="111">
        <v>2500</v>
      </c>
      <c r="H106" s="112">
        <v>2500</v>
      </c>
      <c r="I106" s="112"/>
      <c r="J106" s="112"/>
      <c r="K106" s="112"/>
      <c r="L106" s="112"/>
      <c r="M106" s="112">
        <v>2500</v>
      </c>
    </row>
    <row r="107" spans="1:13" ht="12.75">
      <c r="A107" s="64">
        <v>854</v>
      </c>
      <c r="B107" s="64"/>
      <c r="C107" s="60" t="s">
        <v>22</v>
      </c>
      <c r="D107" s="65">
        <f>SUM(D108,D113,D115,D117,)</f>
        <v>34026.74</v>
      </c>
      <c r="E107" s="65">
        <f>SUM(E108,E113,E115,E117,)</f>
        <v>34026.74</v>
      </c>
      <c r="F107" s="65">
        <f>SUM(F108,F113,F115,F117,F11,F110)</f>
        <v>503710</v>
      </c>
      <c r="G107" s="65">
        <f>SUM(G108,G113,G115,G117,G110)</f>
        <v>352849.92</v>
      </c>
      <c r="H107" s="65">
        <f>SUM(H108,H113,H115,H117,H110)</f>
        <v>537736.74</v>
      </c>
      <c r="I107" s="65">
        <v>5000</v>
      </c>
      <c r="J107" s="65">
        <v>8000</v>
      </c>
      <c r="K107" s="65">
        <f>SUM(K108,K113,K115,K117,K110)</f>
        <v>245643.37</v>
      </c>
      <c r="L107" s="65"/>
      <c r="M107" s="65">
        <f>SUM(M108,M113,M115,M117,)</f>
        <v>141233.28999999998</v>
      </c>
    </row>
    <row r="108" spans="1:13" ht="12.75">
      <c r="A108" s="1"/>
      <c r="B108" s="1">
        <v>85403</v>
      </c>
      <c r="C108" s="31" t="s">
        <v>23</v>
      </c>
      <c r="D108" s="5"/>
      <c r="E108" s="5"/>
      <c r="F108" s="5">
        <f>SUM(F109)</f>
        <v>70000</v>
      </c>
      <c r="G108" s="5">
        <f>SUM(G109)</f>
        <v>53679.13</v>
      </c>
      <c r="H108" s="5">
        <f>SUM(H109)</f>
        <v>70000</v>
      </c>
      <c r="I108" s="5"/>
      <c r="J108" s="5"/>
      <c r="K108" s="5">
        <f>SUM(K109)</f>
        <v>36306.73</v>
      </c>
      <c r="L108" s="5"/>
      <c r="M108" s="5">
        <f>SUM(M109)</f>
        <v>17372.4</v>
      </c>
    </row>
    <row r="109" spans="1:13" ht="12.75">
      <c r="A109" s="1"/>
      <c r="B109" s="1"/>
      <c r="C109" s="90" t="s">
        <v>71</v>
      </c>
      <c r="D109" s="88"/>
      <c r="E109" s="88"/>
      <c r="F109" s="88">
        <v>70000</v>
      </c>
      <c r="G109" s="88">
        <v>53679.13</v>
      </c>
      <c r="H109" s="88">
        <v>70000</v>
      </c>
      <c r="I109" s="88"/>
      <c r="J109" s="88"/>
      <c r="K109" s="88">
        <v>36306.73</v>
      </c>
      <c r="L109" s="88"/>
      <c r="M109" s="88">
        <v>17372.4</v>
      </c>
    </row>
    <row r="110" spans="1:13" s="71" customFormat="1" ht="12.75">
      <c r="A110" s="1"/>
      <c r="B110" s="1">
        <v>85406</v>
      </c>
      <c r="C110" s="33" t="s">
        <v>104</v>
      </c>
      <c r="D110" s="32"/>
      <c r="E110" s="32"/>
      <c r="F110" s="32">
        <f>SUM(F112)</f>
        <v>2000</v>
      </c>
      <c r="G110" s="32"/>
      <c r="H110" s="32">
        <f>SUM(H112)</f>
        <v>2000</v>
      </c>
      <c r="I110" s="32"/>
      <c r="J110" s="32"/>
      <c r="K110" s="32"/>
      <c r="L110" s="32"/>
      <c r="M110" s="32"/>
    </row>
    <row r="111" spans="1:13" ht="12.75">
      <c r="A111" s="1"/>
      <c r="B111" s="1"/>
      <c r="C111" s="33" t="s">
        <v>105</v>
      </c>
      <c r="D111" s="88"/>
      <c r="E111" s="88"/>
      <c r="F111" s="88"/>
      <c r="G111" s="88"/>
      <c r="H111" s="88"/>
      <c r="I111" s="88"/>
      <c r="J111" s="88"/>
      <c r="K111" s="88"/>
      <c r="L111" s="88"/>
      <c r="M111" s="88"/>
    </row>
    <row r="112" spans="1:13" ht="12.75">
      <c r="A112" s="1"/>
      <c r="B112" s="1"/>
      <c r="C112" s="90" t="s">
        <v>106</v>
      </c>
      <c r="D112" s="88"/>
      <c r="E112" s="88"/>
      <c r="F112" s="88">
        <v>2000</v>
      </c>
      <c r="G112" s="88"/>
      <c r="H112" s="88">
        <v>2000</v>
      </c>
      <c r="I112" s="88"/>
      <c r="J112" s="88"/>
      <c r="K112" s="88"/>
      <c r="L112" s="88"/>
      <c r="M112" s="88"/>
    </row>
    <row r="113" spans="1:13" ht="12.75">
      <c r="A113" s="1"/>
      <c r="B113" s="1">
        <v>85407</v>
      </c>
      <c r="C113" s="31" t="s">
        <v>17</v>
      </c>
      <c r="D113" s="5">
        <f>SUM(D114)</f>
        <v>22.03</v>
      </c>
      <c r="E113" s="5">
        <f>SUM(E114)</f>
        <v>22.03</v>
      </c>
      <c r="F113" s="5">
        <f>SUM(F114)</f>
        <v>18710</v>
      </c>
      <c r="G113" s="5">
        <f>SUM(G114)</f>
        <v>13669.94</v>
      </c>
      <c r="H113" s="5">
        <f>SUM(H114)</f>
        <v>18732.03</v>
      </c>
      <c r="I113" s="5"/>
      <c r="J113" s="5"/>
      <c r="K113" s="5">
        <f>SUM(K114)</f>
        <v>8448.63</v>
      </c>
      <c r="L113" s="5"/>
      <c r="M113" s="5">
        <f>SUM(M114)</f>
        <v>5243.34</v>
      </c>
    </row>
    <row r="114" spans="1:13" ht="12.75">
      <c r="A114" s="1"/>
      <c r="B114" s="1"/>
      <c r="C114" s="90" t="s">
        <v>72</v>
      </c>
      <c r="D114" s="88">
        <v>22.03</v>
      </c>
      <c r="E114" s="88">
        <v>22.03</v>
      </c>
      <c r="F114" s="88">
        <v>18710</v>
      </c>
      <c r="G114" s="88">
        <v>13669.94</v>
      </c>
      <c r="H114" s="88">
        <v>18732.03</v>
      </c>
      <c r="I114" s="88"/>
      <c r="J114" s="88"/>
      <c r="K114" s="88">
        <v>8448.63</v>
      </c>
      <c r="L114" s="88"/>
      <c r="M114" s="88">
        <v>5243.34</v>
      </c>
    </row>
    <row r="115" spans="1:13" ht="12.75">
      <c r="A115" s="1"/>
      <c r="B115" s="1">
        <v>85410</v>
      </c>
      <c r="C115" s="31" t="s">
        <v>24</v>
      </c>
      <c r="D115" s="5">
        <f>SUM(D116)</f>
        <v>3526.08</v>
      </c>
      <c r="E115" s="5">
        <f>SUM(E116)</f>
        <v>3526.08</v>
      </c>
      <c r="F115" s="5">
        <f>SUM(F116)</f>
        <v>242700</v>
      </c>
      <c r="G115" s="5">
        <f>SUM(G116)</f>
        <v>151713.85</v>
      </c>
      <c r="H115" s="5">
        <f>SUM(H116)</f>
        <v>246226.08</v>
      </c>
      <c r="I115" s="5"/>
      <c r="J115" s="5"/>
      <c r="K115" s="5">
        <f>SUM(K116)</f>
        <v>119332.28</v>
      </c>
      <c r="L115" s="5"/>
      <c r="M115" s="5">
        <f>SUM(M116)</f>
        <v>35907.65</v>
      </c>
    </row>
    <row r="116" spans="1:13" ht="12.75">
      <c r="A116" s="1"/>
      <c r="B116" s="1"/>
      <c r="C116" s="90" t="s">
        <v>60</v>
      </c>
      <c r="D116" s="88">
        <v>3526.08</v>
      </c>
      <c r="E116" s="88">
        <v>3526.08</v>
      </c>
      <c r="F116" s="88">
        <v>242700</v>
      </c>
      <c r="G116" s="88">
        <v>151713.85</v>
      </c>
      <c r="H116" s="88">
        <v>246226.08</v>
      </c>
      <c r="I116" s="88"/>
      <c r="J116" s="88"/>
      <c r="K116" s="88">
        <v>119332.28</v>
      </c>
      <c r="L116" s="88"/>
      <c r="M116" s="88">
        <v>35907.65</v>
      </c>
    </row>
    <row r="117" spans="1:13" ht="12.75">
      <c r="A117" s="1"/>
      <c r="B117" s="1">
        <v>85417</v>
      </c>
      <c r="C117" s="31" t="s">
        <v>9</v>
      </c>
      <c r="D117" s="5">
        <f>SUM(D118)</f>
        <v>30478.63</v>
      </c>
      <c r="E117" s="5">
        <f>SUM(E118)</f>
        <v>30478.63</v>
      </c>
      <c r="F117" s="5">
        <f>SUM(F118)</f>
        <v>170300</v>
      </c>
      <c r="G117" s="5">
        <f>SUM(G118)</f>
        <v>133787</v>
      </c>
      <c r="H117" s="5">
        <f>SUM(H118)</f>
        <v>200778.63</v>
      </c>
      <c r="I117" s="5">
        <v>5000</v>
      </c>
      <c r="J117" s="5">
        <v>8000</v>
      </c>
      <c r="K117" s="5">
        <f>SUM(K118)</f>
        <v>81555.73</v>
      </c>
      <c r="L117" s="5"/>
      <c r="M117" s="5">
        <f>SUM(M118)</f>
        <v>82709.9</v>
      </c>
    </row>
    <row r="118" spans="1:13" ht="13.5" thickBot="1">
      <c r="A118" s="1"/>
      <c r="B118" s="1"/>
      <c r="C118" s="90" t="s">
        <v>10</v>
      </c>
      <c r="D118" s="113">
        <v>30478.63</v>
      </c>
      <c r="E118" s="113">
        <v>30478.63</v>
      </c>
      <c r="F118" s="113">
        <v>170300</v>
      </c>
      <c r="G118" s="113">
        <v>133787</v>
      </c>
      <c r="H118" s="88">
        <v>200778.63</v>
      </c>
      <c r="I118" s="88"/>
      <c r="J118" s="88"/>
      <c r="K118" s="88">
        <v>81555.73</v>
      </c>
      <c r="L118" s="88"/>
      <c r="M118" s="88">
        <v>82709.9</v>
      </c>
    </row>
    <row r="119" spans="1:13" ht="12.75">
      <c r="A119" s="64">
        <v>926</v>
      </c>
      <c r="B119" s="64"/>
      <c r="C119" s="60" t="s">
        <v>25</v>
      </c>
      <c r="D119" s="63"/>
      <c r="E119" s="63"/>
      <c r="F119" s="63">
        <f aca="true" t="shared" si="0" ref="F119:H120">SUM(F120)</f>
        <v>10000</v>
      </c>
      <c r="G119" s="63">
        <f>SUM(G120)</f>
        <v>510</v>
      </c>
      <c r="H119" s="63">
        <f t="shared" si="0"/>
        <v>10000</v>
      </c>
      <c r="I119" s="63"/>
      <c r="J119" s="63"/>
      <c r="K119" s="63">
        <f>SUM(K120)</f>
        <v>510</v>
      </c>
      <c r="L119" s="63"/>
      <c r="M119" s="63"/>
    </row>
    <row r="120" spans="1:13" ht="12.75">
      <c r="A120" s="1"/>
      <c r="B120" s="1">
        <v>92604</v>
      </c>
      <c r="C120" s="31" t="s">
        <v>26</v>
      </c>
      <c r="D120" s="5"/>
      <c r="E120" s="5"/>
      <c r="F120" s="5">
        <f t="shared" si="0"/>
        <v>10000</v>
      </c>
      <c r="G120" s="5">
        <f>SUM(G121)</f>
        <v>510</v>
      </c>
      <c r="H120" s="5">
        <f t="shared" si="0"/>
        <v>10000</v>
      </c>
      <c r="I120" s="5"/>
      <c r="J120" s="5"/>
      <c r="K120" s="5">
        <f>SUM(K121)</f>
        <v>510</v>
      </c>
      <c r="L120" s="5"/>
      <c r="M120" s="5"/>
    </row>
    <row r="121" spans="1:13" ht="13.5" thickBot="1">
      <c r="A121" s="1"/>
      <c r="B121" s="1"/>
      <c r="C121" s="90" t="s">
        <v>28</v>
      </c>
      <c r="D121" s="113"/>
      <c r="E121" s="113"/>
      <c r="F121" s="113">
        <v>10000</v>
      </c>
      <c r="G121" s="113">
        <v>510</v>
      </c>
      <c r="H121" s="88">
        <v>10000</v>
      </c>
      <c r="I121" s="88"/>
      <c r="J121" s="88"/>
      <c r="K121" s="88">
        <v>510</v>
      </c>
      <c r="L121" s="88"/>
      <c r="M121" s="88"/>
    </row>
    <row r="122" spans="1:13" ht="13.5" thickBot="1">
      <c r="A122" s="15"/>
      <c r="B122" s="15"/>
      <c r="C122" s="16" t="s">
        <v>27</v>
      </c>
      <c r="D122" s="17">
        <f>SUM(D13,D17,D99,D107,D119,)</f>
        <v>761883.3999999998</v>
      </c>
      <c r="E122" s="17">
        <f>SUM(E13,E17,E99,E107,E119,)</f>
        <v>761883.3999999999</v>
      </c>
      <c r="F122" s="17">
        <f>SUM(F13,F17,F99,F119,F107,)</f>
        <v>9327208.72</v>
      </c>
      <c r="G122" s="17">
        <f>SUM(G13,G17,G99,G107,G119,)</f>
        <v>4465068.3</v>
      </c>
      <c r="H122" s="17">
        <f>SUM(H13,H17,H99,H107,H119,)</f>
        <v>10089092.12</v>
      </c>
      <c r="I122" s="17">
        <v>181072</v>
      </c>
      <c r="J122" s="17">
        <v>12000</v>
      </c>
      <c r="K122" s="17">
        <f>SUM(K13,K17,K99,K107,K119,)</f>
        <v>3896568.650000001</v>
      </c>
      <c r="L122" s="18"/>
      <c r="M122" s="18">
        <f>SUM(M13,M17,M99,M107,M119,)</f>
        <v>1330383.0499999998</v>
      </c>
    </row>
    <row r="124" spans="3:12" ht="12.75">
      <c r="C124" s="22" t="s">
        <v>92</v>
      </c>
      <c r="G124" s="118" t="s">
        <v>90</v>
      </c>
      <c r="H124" s="118"/>
      <c r="I124" s="118"/>
      <c r="J124" s="118"/>
      <c r="K124" s="118"/>
      <c r="L124" s="118"/>
    </row>
    <row r="125" spans="3:12" ht="12.75">
      <c r="C125" s="6"/>
      <c r="G125" s="118"/>
      <c r="H125" s="118"/>
      <c r="I125" s="118"/>
      <c r="J125" s="118"/>
      <c r="K125" s="118"/>
      <c r="L125" s="118"/>
    </row>
    <row r="126" spans="3:13" ht="12.75">
      <c r="C126" s="22" t="s">
        <v>93</v>
      </c>
      <c r="F126" s="7"/>
      <c r="G126" s="114" t="s">
        <v>91</v>
      </c>
      <c r="H126" s="114"/>
      <c r="I126" s="114"/>
      <c r="J126" s="114"/>
      <c r="K126" s="114"/>
      <c r="L126" s="114"/>
      <c r="M126" s="7"/>
    </row>
    <row r="127" spans="3:13" ht="12.75">
      <c r="C127" s="22"/>
      <c r="F127" s="7"/>
      <c r="G127" s="114"/>
      <c r="H127" s="114"/>
      <c r="I127" s="114"/>
      <c r="J127" s="114"/>
      <c r="K127" s="114"/>
      <c r="L127" s="114"/>
      <c r="M127" s="7"/>
    </row>
    <row r="128" spans="3:13" ht="12.75">
      <c r="C128" s="6"/>
      <c r="F128" s="114"/>
      <c r="G128" s="114"/>
      <c r="H128" s="115"/>
      <c r="I128" s="115"/>
      <c r="J128" s="115"/>
      <c r="K128" s="115"/>
      <c r="L128" s="115"/>
      <c r="M128" s="115"/>
    </row>
    <row r="129" spans="3:13" ht="12.75">
      <c r="C129" s="6"/>
      <c r="F129" s="22"/>
      <c r="G129" s="22"/>
      <c r="H129" s="66"/>
      <c r="I129" s="66"/>
      <c r="J129" s="66"/>
      <c r="K129" s="66"/>
      <c r="L129" s="66"/>
      <c r="M129" s="66"/>
    </row>
    <row r="130" spans="3:13" ht="12.75">
      <c r="C130" s="6"/>
      <c r="F130" s="22"/>
      <c r="G130" s="22"/>
      <c r="H130" s="66"/>
      <c r="I130" s="66"/>
      <c r="J130" s="66"/>
      <c r="K130" s="66"/>
      <c r="L130" s="66"/>
      <c r="M130" s="66"/>
    </row>
    <row r="131" spans="3:13" ht="12.75">
      <c r="C131" s="6"/>
      <c r="F131" s="22"/>
      <c r="G131" s="22"/>
      <c r="H131" s="66"/>
      <c r="I131" s="66"/>
      <c r="J131" s="66"/>
      <c r="K131" s="66"/>
      <c r="L131" s="66"/>
      <c r="M131" s="66"/>
    </row>
    <row r="132" spans="3:13" ht="12.75">
      <c r="C132" s="6"/>
      <c r="F132" s="22"/>
      <c r="G132" s="22"/>
      <c r="H132" s="66"/>
      <c r="I132" s="66"/>
      <c r="J132" s="66"/>
      <c r="K132" s="66"/>
      <c r="L132" s="66"/>
      <c r="M132" s="66"/>
    </row>
    <row r="133" spans="3:13" ht="12.75">
      <c r="C133" s="6"/>
      <c r="F133" s="22"/>
      <c r="G133" s="22"/>
      <c r="H133" s="66"/>
      <c r="I133" s="66"/>
      <c r="J133" s="66"/>
      <c r="K133" s="66"/>
      <c r="L133" s="66"/>
      <c r="M133" s="66"/>
    </row>
    <row r="134" spans="3:13" ht="12.75">
      <c r="C134" s="6"/>
      <c r="F134" s="22"/>
      <c r="G134" s="22"/>
      <c r="H134" s="66"/>
      <c r="I134" s="66"/>
      <c r="J134" s="66"/>
      <c r="K134" s="66"/>
      <c r="L134" s="66"/>
      <c r="M134" s="66"/>
    </row>
    <row r="135" spans="3:13" ht="12.75">
      <c r="C135" s="6"/>
      <c r="F135" s="22"/>
      <c r="G135" s="22"/>
      <c r="H135" s="66"/>
      <c r="I135" s="66"/>
      <c r="J135" s="66"/>
      <c r="K135" s="66"/>
      <c r="L135" s="66"/>
      <c r="M135" s="66"/>
    </row>
    <row r="136" spans="3:13" ht="12.75">
      <c r="C136" s="6"/>
      <c r="F136" s="22"/>
      <c r="G136" s="22"/>
      <c r="H136" s="66"/>
      <c r="I136" s="66"/>
      <c r="J136" s="66"/>
      <c r="K136" s="66"/>
      <c r="L136" s="66"/>
      <c r="M136" s="66"/>
    </row>
    <row r="137" spans="3:13" ht="12.75">
      <c r="C137" s="6"/>
      <c r="F137" s="22"/>
      <c r="G137" s="22"/>
      <c r="H137" s="66"/>
      <c r="I137" s="66"/>
      <c r="J137" s="66"/>
      <c r="K137" s="66"/>
      <c r="L137" s="66"/>
      <c r="M137" s="66"/>
    </row>
    <row r="138" spans="3:13" ht="12.75">
      <c r="C138" s="6"/>
      <c r="F138" s="22"/>
      <c r="G138" s="22"/>
      <c r="H138" s="66"/>
      <c r="I138" s="66"/>
      <c r="J138" s="66"/>
      <c r="K138" s="66"/>
      <c r="L138" s="66"/>
      <c r="M138" s="66"/>
    </row>
    <row r="139" spans="5:13" ht="12.75">
      <c r="E139" s="73"/>
      <c r="F139" s="73"/>
      <c r="G139" s="73"/>
      <c r="H139" s="73"/>
      <c r="I139" s="73"/>
      <c r="J139" s="73"/>
      <c r="K139" s="73"/>
      <c r="L139" s="73"/>
      <c r="M139" s="73"/>
    </row>
    <row r="140" spans="4:13" ht="12.75">
      <c r="D140" s="72"/>
      <c r="E140" s="72"/>
      <c r="F140" s="72"/>
      <c r="G140" s="73"/>
      <c r="H140" s="73"/>
      <c r="I140" s="73"/>
      <c r="J140" s="73"/>
      <c r="K140" s="73"/>
      <c r="L140" s="72"/>
      <c r="M140" s="72"/>
    </row>
    <row r="141" spans="4:13" ht="12.75">
      <c r="D141" s="37"/>
      <c r="E141" s="37"/>
      <c r="F141" s="37"/>
      <c r="G141" s="37"/>
      <c r="H141" s="37"/>
      <c r="I141" s="37"/>
      <c r="J141" s="37"/>
      <c r="K141" s="37"/>
      <c r="L141" s="37"/>
      <c r="M141" s="37"/>
    </row>
    <row r="153" ht="12.75">
      <c r="D153" s="38"/>
    </row>
  </sheetData>
  <sheetProtection/>
  <mergeCells count="16">
    <mergeCell ref="A5:M5"/>
    <mergeCell ref="A6:M6"/>
    <mergeCell ref="A8:A10"/>
    <mergeCell ref="B8:B10"/>
    <mergeCell ref="C8:C10"/>
    <mergeCell ref="D8:E10"/>
    <mergeCell ref="F8:G10"/>
    <mergeCell ref="H8:K10"/>
    <mergeCell ref="L8:M10"/>
    <mergeCell ref="F128:M128"/>
    <mergeCell ref="A45:M45"/>
    <mergeCell ref="A89:M89"/>
    <mergeCell ref="G125:L125"/>
    <mergeCell ref="G127:L127"/>
    <mergeCell ref="G124:L124"/>
    <mergeCell ref="G126:L126"/>
  </mergeCells>
  <printOptions/>
  <pageMargins left="0" right="0" top="0.1968503937007874" bottom="0.3149606299212598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msoltys</dc:creator>
  <cp:keywords/>
  <dc:description/>
  <cp:lastModifiedBy>msoltys</cp:lastModifiedBy>
  <cp:lastPrinted>2010-08-05T13:11:24Z</cp:lastPrinted>
  <dcterms:created xsi:type="dcterms:W3CDTF">2007-10-17T11:27:21Z</dcterms:created>
  <dcterms:modified xsi:type="dcterms:W3CDTF">2010-09-10T10:23:14Z</dcterms:modified>
  <cp:category/>
  <cp:version/>
  <cp:contentType/>
  <cp:contentStatus/>
</cp:coreProperties>
</file>