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360" windowHeight="4695" tabRatio="603" activeTab="0"/>
  </bookViews>
  <sheets>
    <sheet name="plan na rok 2010" sheetId="1" r:id="rId1"/>
    <sheet name="Dochody (ostatnia strona)" sheetId="2" r:id="rId2"/>
  </sheets>
  <definedNames>
    <definedName name="_xlnm.Print_Area" localSheetId="0">'plan na rok 2010'!$A$1:$P$482</definedName>
  </definedNames>
  <calcPr fullCalcOnLoad="1"/>
</workbook>
</file>

<file path=xl/sharedStrings.xml><?xml version="1.0" encoding="utf-8"?>
<sst xmlns="http://schemas.openxmlformats.org/spreadsheetml/2006/main" count="704" uniqueCount="206">
  <si>
    <t>§</t>
  </si>
  <si>
    <t>Wyszczególnienie</t>
  </si>
  <si>
    <t xml:space="preserve">Urzędy wojewódzkie </t>
  </si>
  <si>
    <t>Obrona cywilna</t>
  </si>
  <si>
    <t>Pozostałe wydatki obronne</t>
  </si>
  <si>
    <t>DZIAŁALNOŚĆ USŁUGOWA</t>
  </si>
  <si>
    <t>Nadzór budowlany</t>
  </si>
  <si>
    <t>ADMINISTRACJA PUBLICZNA</t>
  </si>
  <si>
    <t>OBRONA NARODOWA</t>
  </si>
  <si>
    <t>OCHRONA ZDROWIA</t>
  </si>
  <si>
    <t>Pozostała działalność</t>
  </si>
  <si>
    <t>Ośrodki wsparcia</t>
  </si>
  <si>
    <t>POMOC SPOŁECZNA</t>
  </si>
  <si>
    <t>Dział</t>
  </si>
  <si>
    <t>z tego:</t>
  </si>
  <si>
    <t>1</t>
  </si>
  <si>
    <t>2</t>
  </si>
  <si>
    <t>3</t>
  </si>
  <si>
    <t>4</t>
  </si>
  <si>
    <t>gmina</t>
  </si>
  <si>
    <t>powiat</t>
  </si>
  <si>
    <t>7</t>
  </si>
  <si>
    <t>8</t>
  </si>
  <si>
    <t>5</t>
  </si>
  <si>
    <t>6</t>
  </si>
  <si>
    <t>9</t>
  </si>
  <si>
    <t>BEZPIECZEŃSTWO PUBLICZNE</t>
  </si>
  <si>
    <t>Rozdział</t>
  </si>
  <si>
    <t>GOSPODARKA MIESZKANIOWA</t>
  </si>
  <si>
    <t>Gospodarka gruntami  i nieruchomościami</t>
  </si>
  <si>
    <t>ustawami realizowane przez powiat</t>
  </si>
  <si>
    <t>Ośrodki dokumentacji geodezyjnej i kartograficznej</t>
  </si>
  <si>
    <t xml:space="preserve">Prace geodezyjne i kartograficzne (nieinwestycyjne) </t>
  </si>
  <si>
    <t>Opracowania geodezyjne i kartograficzne</t>
  </si>
  <si>
    <t xml:space="preserve"> I OCHRONA PRZECIWPOŻAROWA</t>
  </si>
  <si>
    <t>Komendy powiatowe Państwowej Straży Pożarnej</t>
  </si>
  <si>
    <t>Usługi opiekuńcze i specjalistyczne usługi opiekuńcze</t>
  </si>
  <si>
    <t>Zespoły do spraw orzekania o niepełnosprawności</t>
  </si>
  <si>
    <t>- 2 -</t>
  </si>
  <si>
    <t>DOCHODY Z TYTUŁU PRZYZNANYCH Z BUDŻETU PAŃSTWA DOTACJI</t>
  </si>
  <si>
    <t>- 3 -</t>
  </si>
  <si>
    <t>GOSPODARKA  MIESZKANIOWA</t>
  </si>
  <si>
    <t>Gospodarka gruntami i nieruchomościami</t>
  </si>
  <si>
    <t>DZIAŁALNOŚĆ  USŁUGOWA</t>
  </si>
  <si>
    <t>Prace geodezyjne i kartograficzne (nieinwestycyjne)</t>
  </si>
  <si>
    <t>ADMINISTRACJA  PUBLICZNA</t>
  </si>
  <si>
    <t>Urzędy wojewódzkie</t>
  </si>
  <si>
    <t>OBRONA  NARODOWA</t>
  </si>
  <si>
    <t>OCHRONA  ZDROWIA</t>
  </si>
  <si>
    <t>POMOC  SPOŁECZNA</t>
  </si>
  <si>
    <t xml:space="preserve">i ochrony prawa </t>
  </si>
  <si>
    <t xml:space="preserve">Urzędy  naczelnych  organów  władzy  państwowej,  kontroli </t>
  </si>
  <si>
    <t>KULTURA  I  OCHRONA  DZIEDZICTWA  NARODOWEGO</t>
  </si>
  <si>
    <t xml:space="preserve">Składki na ubezpieczenie zdrowotne oraz  świadczenia dla osób </t>
  </si>
  <si>
    <t>nieobjętych obowiązkiem ubezpieczenia zdrowotnego</t>
  </si>
  <si>
    <t>010</t>
  </si>
  <si>
    <t>ROLNICTWO I ŁOWIECTWO</t>
  </si>
  <si>
    <t>01095</t>
  </si>
  <si>
    <t>- 4 -</t>
  </si>
  <si>
    <t>EDUKACYJNA OPIEKA WYCHOWAWCZA</t>
  </si>
  <si>
    <t>Pomoc materialna dla uczniów</t>
  </si>
  <si>
    <t>OŚWIATA I WYCHOWANIE</t>
  </si>
  <si>
    <t>Przedszkola</t>
  </si>
  <si>
    <t>Pozostała  działalność</t>
  </si>
  <si>
    <t>KULTURA I OCHRONA DZIEDZICTWA NARODOWEGO</t>
  </si>
  <si>
    <t>- 9 -</t>
  </si>
  <si>
    <t>- 10 -</t>
  </si>
  <si>
    <t>WYDATKI</t>
  </si>
  <si>
    <t>Biblioteki</t>
  </si>
  <si>
    <t>- 5 -</t>
  </si>
  <si>
    <t>- 6 -</t>
  </si>
  <si>
    <t>- 8 -</t>
  </si>
  <si>
    <t>Składki na ubezpieczenie zdrowotne opłacane za osoby pobierające</t>
  </si>
  <si>
    <t>inwestycyjne z zakresu administracji rządowej oraz inne zadania zlecone</t>
  </si>
  <si>
    <t xml:space="preserve">Dotacje celowe otrzymane z budżetu państwa na inwestycje i zakupy </t>
  </si>
  <si>
    <t>1) dochody bieżące</t>
  </si>
  <si>
    <t xml:space="preserve">Dotacje celowe otrzymane z budżetu państwa na realizację zadań </t>
  </si>
  <si>
    <t>2) dochody majątkowe</t>
  </si>
  <si>
    <t>Razem:</t>
  </si>
  <si>
    <t>Kwalifikacja wojskowa</t>
  </si>
  <si>
    <t>1) wydatki bieżące</t>
  </si>
  <si>
    <t xml:space="preserve">     z tego:</t>
  </si>
  <si>
    <t xml:space="preserve">           w tym:</t>
  </si>
  <si>
    <t xml:space="preserve">     - wydatki związane z realizacją ich statutowych zadań</t>
  </si>
  <si>
    <t xml:space="preserve">           - remonty</t>
  </si>
  <si>
    <t xml:space="preserve">        - wynagrodzenia i składki od nich naliczane</t>
  </si>
  <si>
    <t xml:space="preserve">        - wydatki związane z realizacją ich statutowych zadań</t>
  </si>
  <si>
    <t>2) wydatki majątkowe</t>
  </si>
  <si>
    <t xml:space="preserve">    z tego:</t>
  </si>
  <si>
    <t xml:space="preserve">    a) inwestycje i zakupy inwestycyjne</t>
  </si>
  <si>
    <t xml:space="preserve">             - remonty</t>
  </si>
  <si>
    <t xml:space="preserve">            w tym:</t>
  </si>
  <si>
    <t>Ogółem:</t>
  </si>
  <si>
    <t xml:space="preserve"> ORAZ INNYCH ZADAŃ ZLECONYCH USTAWAMI MIASTU LEGNICA </t>
  </si>
  <si>
    <t xml:space="preserve">Składki na ubezpieczenie zdrowotne oraz świadczenia dla osób </t>
  </si>
  <si>
    <t>- 7 -</t>
  </si>
  <si>
    <t xml:space="preserve">Urzędy naczelnych organów władzy państwowej, kontroli i ochrony </t>
  </si>
  <si>
    <t>prawa</t>
  </si>
  <si>
    <t xml:space="preserve">    a) wydatki jednostek budżetowych</t>
  </si>
  <si>
    <t xml:space="preserve">         z tego: </t>
  </si>
  <si>
    <t xml:space="preserve">          w tym:</t>
  </si>
  <si>
    <t xml:space="preserve">         - remonty</t>
  </si>
  <si>
    <t xml:space="preserve">     a) wydatki jednostek budżetowych</t>
  </si>
  <si>
    <t xml:space="preserve">      z tego: </t>
  </si>
  <si>
    <t xml:space="preserve">       - wynagrodzenia i składki od nich naliczane</t>
  </si>
  <si>
    <t xml:space="preserve">    b) świadczenia na rzecz osób fizycznych</t>
  </si>
  <si>
    <t xml:space="preserve">        z tego: </t>
  </si>
  <si>
    <t xml:space="preserve">    b) dotacje na zadania bieżące</t>
  </si>
  <si>
    <t xml:space="preserve">         z tego:</t>
  </si>
  <si>
    <t xml:space="preserve">    a) dotacje na zadania bieżące</t>
  </si>
  <si>
    <t xml:space="preserve">         - wynagrodzenia i składki od nich naliczane</t>
  </si>
  <si>
    <t xml:space="preserve">         - wydatki związane z realizacją ich statutowych zadań</t>
  </si>
  <si>
    <t xml:space="preserve">    a) świadczenia na rzecz osób fizycznych</t>
  </si>
  <si>
    <t>Dotacje celowe otrzymane z budżetu państwa na zadania bieżące z zakresu</t>
  </si>
  <si>
    <t xml:space="preserve">administracji rządowej oraz inne zadania zlecone ustawami realizowane </t>
  </si>
  <si>
    <t>przez powiat</t>
  </si>
  <si>
    <t xml:space="preserve">          z tego: </t>
  </si>
  <si>
    <t xml:space="preserve">          - wydatki związane z realizacją ich statutowych zadań</t>
  </si>
  <si>
    <t xml:space="preserve">            - remonty</t>
  </si>
  <si>
    <t xml:space="preserve">       - dotacje celowe dla jednostek spoza sektora finansów publicznych</t>
  </si>
  <si>
    <t xml:space="preserve">        - dotacje celowe dla jednostek spoza sektora finansów publicznych</t>
  </si>
  <si>
    <t xml:space="preserve">           z tego:</t>
  </si>
  <si>
    <t xml:space="preserve">        - dotacja podmiotowa dla instytucji kultury</t>
  </si>
  <si>
    <t>Plan na rok 2010</t>
  </si>
  <si>
    <t>społecznego</t>
  </si>
  <si>
    <t xml:space="preserve"> Plan po zmianach</t>
  </si>
  <si>
    <t>Wykonanie</t>
  </si>
  <si>
    <t>%                (7:6)</t>
  </si>
  <si>
    <t>Plan po zmianach</t>
  </si>
  <si>
    <t>% (11:10)</t>
  </si>
  <si>
    <t>% (15:14)</t>
  </si>
  <si>
    <t>10</t>
  </si>
  <si>
    <t>11</t>
  </si>
  <si>
    <t>12</t>
  </si>
  <si>
    <t>13</t>
  </si>
  <si>
    <t>14</t>
  </si>
  <si>
    <t>15</t>
  </si>
  <si>
    <t>16</t>
  </si>
  <si>
    <t>REALIZACJA DOCHODÓW I WYDATKÓW ZWIĄZANYCH Z REALIZACJĄ ZADAŃ Z ZAKRESU ADMINISTRACJI RZĄDOWEJ</t>
  </si>
  <si>
    <t>W OKRESIE OD 1 STYCZNIA DO 30 CZERWCA 2010 ROKU</t>
  </si>
  <si>
    <t xml:space="preserve">bieżących z zakresu administracji rządowej oraz innych zadań zleconych </t>
  </si>
  <si>
    <t xml:space="preserve">gminie (związkom gmin) ustawami </t>
  </si>
  <si>
    <t xml:space="preserve">Dotacje celowe otrzymane z budżetu państwa na zadania bieżące </t>
  </si>
  <si>
    <t xml:space="preserve">z zakresu administracji rządowej oraz inne zadania zlecone ustawami </t>
  </si>
  <si>
    <t>realizowane przez powiat</t>
  </si>
  <si>
    <t xml:space="preserve">URZĘDY NACZELNYCH ORGANÓW WŁADZY </t>
  </si>
  <si>
    <t xml:space="preserve">PAŃSTWOWEJ, KONTROLI I OCHRONY PRAWA </t>
  </si>
  <si>
    <t>ORAZ SĄDOWNICTWA</t>
  </si>
  <si>
    <t>Wybory Prezydenta Rzeczypospolitej Polskiej</t>
  </si>
  <si>
    <t>Świadczenia rodzinne,  świadczenie z funduszu alimentacyjnego</t>
  </si>
  <si>
    <t xml:space="preserve">oraz składki na ubezpieczenia emerytalne i rentowe z ubezpieczenia </t>
  </si>
  <si>
    <t xml:space="preserve">niektóre świadczenia z pomocy społecznej, niektóre świadczenia </t>
  </si>
  <si>
    <t xml:space="preserve">rodzinne oraz za osoby uczestniczące w zajęciach w centrum </t>
  </si>
  <si>
    <t>integracji społecznej</t>
  </si>
  <si>
    <t xml:space="preserve">POZOSTAŁE ZADANIA W ZAKRESIE POLITYKI </t>
  </si>
  <si>
    <t>SPOŁECZNEJ</t>
  </si>
  <si>
    <t>Pozostałe zadania w zakresie kultury</t>
  </si>
  <si>
    <t>Placówki opiekuńczo-wychowawcze</t>
  </si>
  <si>
    <t>Rodziny zastępcze</t>
  </si>
  <si>
    <t>Dochody-wydatki</t>
  </si>
  <si>
    <t>Wydatki-wybory=rb50</t>
  </si>
  <si>
    <t xml:space="preserve"> - pierwsze głosowanie</t>
  </si>
  <si>
    <t xml:space="preserve"> - ponowne głosowanie</t>
  </si>
  <si>
    <t xml:space="preserve">        - dotacja przedmiotowa dla samorządowego zakładu  budżetowego</t>
  </si>
  <si>
    <t>Tabela nr 6</t>
  </si>
  <si>
    <t>- 11 -</t>
  </si>
  <si>
    <t>DOCHODY ZWIĄZANE Z REALIZACJĄ ZADAŃ Z ZAKRESU ADMINISTRACJI RZĄDOWEJ ORAZ INNYCH ZADAŃ ZLECONYCH USTAWAMI</t>
  </si>
  <si>
    <t>Ogółem</t>
  </si>
  <si>
    <t>z tego kwota:</t>
  </si>
  <si>
    <t>podlegająca przekazaniu do budżetu miasta       i innych jednostek samorządu terytorialnego</t>
  </si>
  <si>
    <t>0470</t>
  </si>
  <si>
    <t xml:space="preserve">Wpływy z opłat za zarząd, użytkowanie i użytkowanie wieczyste </t>
  </si>
  <si>
    <t>nieruchomości</t>
  </si>
  <si>
    <t>0750</t>
  </si>
  <si>
    <t>Dochody z najmu i dzierżawy składników majątkowych Skarbu Państwa,</t>
  </si>
  <si>
    <t>jednostek samorządu terytorialnego lub innych jednostek zaliczanych</t>
  </si>
  <si>
    <t xml:space="preserve">do sektora finansów publicznych oraz innych  umów o podobnym </t>
  </si>
  <si>
    <t xml:space="preserve">charakterze  </t>
  </si>
  <si>
    <t>0760</t>
  </si>
  <si>
    <t xml:space="preserve">Wpływy z tytułu przekształcenia prawa użytkowania wieczystego </t>
  </si>
  <si>
    <t>przysługującego osobom fizycznym w prawo własności</t>
  </si>
  <si>
    <t xml:space="preserve"> </t>
  </si>
  <si>
    <t>0770</t>
  </si>
  <si>
    <t xml:space="preserve">Wpłaty z tytułu odpłatnego nabycia prawa własności oraz prawa </t>
  </si>
  <si>
    <t>użytkowania wieczystego nieruchomości</t>
  </si>
  <si>
    <t>0910</t>
  </si>
  <si>
    <t>Odsetki od nieterminowych wpłat z tytułu podatków i opłat</t>
  </si>
  <si>
    <t>0920</t>
  </si>
  <si>
    <t>Pozostałe odsetki</t>
  </si>
  <si>
    <t>0690</t>
  </si>
  <si>
    <t>Wpływy z różnych opłat</t>
  </si>
  <si>
    <t>BEZPIECZEŃSTWO PUBLICZNE I OCHRONA PRZECIWPOŻAROWA</t>
  </si>
  <si>
    <t>0970</t>
  </si>
  <si>
    <t>Wpływy z różnych dochodów</t>
  </si>
  <si>
    <t>0830</t>
  </si>
  <si>
    <t>Wpływy z usług</t>
  </si>
  <si>
    <t>Świadczenia rodzinne, świadczenia z funduszu alimentacyjnego oraz</t>
  </si>
  <si>
    <t xml:space="preserve">składki na ubezpieczenia emerytalne i rentowe z ubezpieczenia </t>
  </si>
  <si>
    <t>0980</t>
  </si>
  <si>
    <t>Wpływy z tytułu zwrotów wypłaconych świadczeń z funduszu alimentacyjnego</t>
  </si>
  <si>
    <t xml:space="preserve"> - 12 -</t>
  </si>
  <si>
    <t>SKARBNIK MIASTA</t>
  </si>
  <si>
    <t>PREZYDENT MIASTA</t>
  </si>
  <si>
    <t>Grażyna Nikodem</t>
  </si>
  <si>
    <t>Tadeusz Krzakowski</t>
  </si>
  <si>
    <t xml:space="preserve">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</si>
</sst>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8"/>
      <name val="Arial CE"/>
      <family val="0"/>
    </font>
    <font>
      <sz val="10"/>
      <name val="Times New Roman CE"/>
      <family val="1"/>
    </font>
    <font>
      <b/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  <fill>
      <patternFill patternType="lightGray">
        <fgColor indexed="8"/>
        <bgColor indexed="9"/>
      </patternFill>
    </fill>
    <fill>
      <patternFill patternType="lightGray">
        <fgColor indexed="9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4" fontId="8" fillId="33" borderId="10" xfId="0" applyNumberFormat="1" applyFont="1" applyFill="1" applyBorder="1" applyAlignment="1">
      <alignment horizontal="left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 quotePrefix="1">
      <alignment horizontal="center" vertical="center"/>
    </xf>
    <xf numFmtId="4" fontId="8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0" applyFont="1" applyFill="1" applyBorder="1" applyAlignment="1" quotePrefix="1">
      <alignment horizontal="center" vertical="center"/>
    </xf>
    <xf numFmtId="4" fontId="8" fillId="33" borderId="14" xfId="0" applyNumberFormat="1" applyFont="1" applyFill="1" applyBorder="1" applyAlignment="1" quotePrefix="1">
      <alignment horizontal="center" vertical="center" wrapText="1"/>
    </xf>
    <xf numFmtId="4" fontId="8" fillId="0" borderId="15" xfId="0" applyNumberFormat="1" applyFont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34" borderId="16" xfId="0" applyFont="1" applyFill="1" applyBorder="1" applyAlignment="1" quotePrefix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 quotePrefix="1">
      <alignment horizontal="right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8" fillId="34" borderId="15" xfId="0" applyFont="1" applyFill="1" applyBorder="1" applyAlignment="1" quotePrefix="1">
      <alignment horizontal="center" vertical="center"/>
    </xf>
    <xf numFmtId="0" fontId="8" fillId="34" borderId="15" xfId="0" applyFont="1" applyFill="1" applyBorder="1" applyAlignment="1">
      <alignment horizontal="left" vertical="center"/>
    </xf>
    <xf numFmtId="4" fontId="8" fillId="34" borderId="15" xfId="0" applyNumberFormat="1" applyFont="1" applyFill="1" applyBorder="1" applyAlignment="1" quotePrefix="1">
      <alignment horizontal="right" vertical="center" wrapText="1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4" fontId="9" fillId="34" borderId="15" xfId="0" applyNumberFormat="1" applyFont="1" applyFill="1" applyBorder="1" applyAlignment="1" quotePrefix="1">
      <alignment horizontal="right" vertical="center" wrapText="1"/>
    </xf>
    <xf numFmtId="0" fontId="9" fillId="34" borderId="15" xfId="0" applyFont="1" applyFill="1" applyBorder="1" applyAlignment="1" quotePrefix="1">
      <alignment horizontal="center" vertical="center"/>
    </xf>
    <xf numFmtId="0" fontId="9" fillId="35" borderId="15" xfId="0" applyFont="1" applyFill="1" applyBorder="1" applyAlignment="1">
      <alignment vertical="center"/>
    </xf>
    <xf numFmtId="0" fontId="8" fillId="34" borderId="17" xfId="0" applyFont="1" applyFill="1" applyBorder="1" applyAlignment="1" quotePrefix="1">
      <alignment horizontal="center" vertical="center"/>
    </xf>
    <xf numFmtId="0" fontId="9" fillId="35" borderId="17" xfId="0" applyFont="1" applyFill="1" applyBorder="1" applyAlignment="1">
      <alignment vertical="center"/>
    </xf>
    <xf numFmtId="4" fontId="8" fillId="34" borderId="17" xfId="0" applyNumberFormat="1" applyFont="1" applyFill="1" applyBorder="1" applyAlignment="1" quotePrefix="1">
      <alignment horizontal="right" vertical="center" wrapText="1"/>
    </xf>
    <xf numFmtId="3" fontId="8" fillId="36" borderId="17" xfId="0" applyNumberFormat="1" applyFont="1" applyFill="1" applyBorder="1" applyAlignment="1" quotePrefix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6" borderId="15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0" fontId="9" fillId="0" borderId="15" xfId="0" applyFont="1" applyBorder="1" applyAlignment="1" quotePrefix="1">
      <alignment horizontal="center" vertical="center"/>
    </xf>
    <xf numFmtId="4" fontId="9" fillId="0" borderId="16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36" borderId="16" xfId="0" applyFont="1" applyFill="1" applyBorder="1" applyAlignment="1" quotePrefix="1">
      <alignment horizontal="center" vertical="center"/>
    </xf>
    <xf numFmtId="0" fontId="8" fillId="36" borderId="19" xfId="0" applyFont="1" applyFill="1" applyBorder="1" applyAlignment="1" quotePrefix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4" fontId="9" fillId="34" borderId="17" xfId="0" applyNumberFormat="1" applyFont="1" applyFill="1" applyBorder="1" applyAlignment="1" quotePrefix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8" fillId="36" borderId="15" xfId="0" applyFont="1" applyFill="1" applyBorder="1" applyAlignment="1" quotePrefix="1">
      <alignment horizontal="center" vertical="center"/>
    </xf>
    <xf numFmtId="0" fontId="8" fillId="37" borderId="15" xfId="0" applyFont="1" applyFill="1" applyBorder="1" applyAlignment="1">
      <alignment horizontal="left" vertical="center"/>
    </xf>
    <xf numFmtId="0" fontId="8" fillId="36" borderId="16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left" vertical="center"/>
    </xf>
    <xf numFmtId="4" fontId="9" fillId="36" borderId="16" xfId="0" applyNumberFormat="1" applyFont="1" applyFill="1" applyBorder="1" applyAlignment="1">
      <alignment horizontal="right" vertical="center"/>
    </xf>
    <xf numFmtId="0" fontId="8" fillId="36" borderId="19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left" vertical="center"/>
    </xf>
    <xf numFmtId="4" fontId="9" fillId="36" borderId="17" xfId="0" applyNumberFormat="1" applyFont="1" applyFill="1" applyBorder="1" applyAlignment="1">
      <alignment horizontal="right" vertical="center"/>
    </xf>
    <xf numFmtId="0" fontId="8" fillId="36" borderId="0" xfId="0" applyFont="1" applyFill="1" applyBorder="1" applyAlignment="1">
      <alignment horizontal="center" vertical="center"/>
    </xf>
    <xf numFmtId="4" fontId="8" fillId="36" borderId="0" xfId="0" applyNumberFormat="1" applyFont="1" applyFill="1" applyBorder="1" applyAlignment="1">
      <alignment horizontal="right" vertical="center"/>
    </xf>
    <xf numFmtId="4" fontId="8" fillId="38" borderId="0" xfId="0" applyNumberFormat="1" applyFont="1" applyFill="1" applyBorder="1" applyAlignment="1" quotePrefix="1">
      <alignment horizontal="right" vertical="center" wrapText="1"/>
    </xf>
    <xf numFmtId="3" fontId="9" fillId="0" borderId="0" xfId="0" applyNumberFormat="1" applyFont="1" applyAlignment="1">
      <alignment vertical="center"/>
    </xf>
    <xf numFmtId="0" fontId="12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8" fillId="36" borderId="15" xfId="0" applyNumberFormat="1" applyFont="1" applyFill="1" applyBorder="1" applyAlignment="1" quotePrefix="1">
      <alignment horizontal="right" vertical="center" wrapText="1"/>
    </xf>
    <xf numFmtId="4" fontId="8" fillId="36" borderId="16" xfId="0" applyNumberFormat="1" applyFont="1" applyFill="1" applyBorder="1" applyAlignment="1" quotePrefix="1">
      <alignment horizontal="right" vertical="center" wrapText="1"/>
    </xf>
    <xf numFmtId="0" fontId="8" fillId="36" borderId="15" xfId="0" applyFont="1" applyFill="1" applyBorder="1" applyAlignment="1">
      <alignment horizontal="left" vertical="center"/>
    </xf>
    <xf numFmtId="4" fontId="9" fillId="36" borderId="15" xfId="0" applyNumberFormat="1" applyFont="1" applyFill="1" applyBorder="1" applyAlignment="1" quotePrefix="1">
      <alignment horizontal="right" vertical="center" wrapText="1"/>
    </xf>
    <xf numFmtId="0" fontId="9" fillId="36" borderId="15" xfId="0" applyFont="1" applyFill="1" applyBorder="1" applyAlignment="1" quotePrefix="1">
      <alignment horizontal="center" vertical="center"/>
    </xf>
    <xf numFmtId="0" fontId="8" fillId="36" borderId="17" xfId="0" applyFont="1" applyFill="1" applyBorder="1" applyAlignment="1" quotePrefix="1">
      <alignment horizontal="center" vertical="center"/>
    </xf>
    <xf numFmtId="0" fontId="9" fillId="36" borderId="17" xfId="0" applyFont="1" applyFill="1" applyBorder="1" applyAlignment="1" quotePrefix="1">
      <alignment horizontal="center" vertical="center"/>
    </xf>
    <xf numFmtId="4" fontId="9" fillId="36" borderId="17" xfId="0" applyNumberFormat="1" applyFont="1" applyFill="1" applyBorder="1" applyAlignment="1" quotePrefix="1">
      <alignment horizontal="right" vertical="center" wrapText="1"/>
    </xf>
    <xf numFmtId="4" fontId="9" fillId="36" borderId="0" xfId="0" applyNumberFormat="1" applyFont="1" applyFill="1" applyBorder="1" applyAlignment="1" quotePrefix="1">
      <alignment horizontal="right" vertical="center" wrapText="1"/>
    </xf>
    <xf numFmtId="0" fontId="9" fillId="0" borderId="18" xfId="0" applyFont="1" applyBorder="1" applyAlignment="1">
      <alignment horizontal="center" vertical="center"/>
    </xf>
    <xf numFmtId="0" fontId="6" fillId="38" borderId="0" xfId="0" applyFont="1" applyFill="1" applyAlignment="1">
      <alignment vertical="center"/>
    </xf>
    <xf numFmtId="0" fontId="9" fillId="38" borderId="15" xfId="0" applyFont="1" applyFill="1" applyBorder="1" applyAlignment="1">
      <alignment vertical="center"/>
    </xf>
    <xf numFmtId="4" fontId="9" fillId="38" borderId="17" xfId="0" applyNumberFormat="1" applyFont="1" applyFill="1" applyBorder="1" applyAlignment="1">
      <alignment vertical="center"/>
    </xf>
    <xf numFmtId="4" fontId="9" fillId="38" borderId="16" xfId="0" applyNumberFormat="1" applyFont="1" applyFill="1" applyBorder="1" applyAlignment="1">
      <alignment vertical="center"/>
    </xf>
    <xf numFmtId="4" fontId="9" fillId="38" borderId="15" xfId="0" applyNumberFormat="1" applyFont="1" applyFill="1" applyBorder="1" applyAlignment="1">
      <alignment vertical="center"/>
    </xf>
    <xf numFmtId="0" fontId="8" fillId="36" borderId="15" xfId="0" applyFont="1" applyFill="1" applyBorder="1" applyAlignment="1">
      <alignment horizontal="center" vertical="center"/>
    </xf>
    <xf numFmtId="4" fontId="8" fillId="38" borderId="15" xfId="0" applyNumberFormat="1" applyFont="1" applyFill="1" applyBorder="1" applyAlignment="1">
      <alignment vertical="center"/>
    </xf>
    <xf numFmtId="4" fontId="9" fillId="36" borderId="16" xfId="0" applyNumberFormat="1" applyFont="1" applyFill="1" applyBorder="1" applyAlignment="1" quotePrefix="1">
      <alignment horizontal="right" vertical="center" wrapText="1"/>
    </xf>
    <xf numFmtId="0" fontId="11" fillId="0" borderId="15" xfId="0" applyFont="1" applyBorder="1" applyAlignment="1">
      <alignment horizontal="center" vertical="center"/>
    </xf>
    <xf numFmtId="0" fontId="9" fillId="38" borderId="17" xfId="0" applyFont="1" applyFill="1" applyBorder="1" applyAlignment="1">
      <alignment vertical="center"/>
    </xf>
    <xf numFmtId="0" fontId="9" fillId="0" borderId="16" xfId="0" applyFont="1" applyBorder="1" applyAlignment="1" quotePrefix="1">
      <alignment horizontal="center" vertical="center"/>
    </xf>
    <xf numFmtId="4" fontId="8" fillId="38" borderId="16" xfId="0" applyNumberFormat="1" applyFont="1" applyFill="1" applyBorder="1" applyAlignment="1">
      <alignment vertical="center"/>
    </xf>
    <xf numFmtId="0" fontId="8" fillId="0" borderId="15" xfId="0" applyFont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6" borderId="0" xfId="0" applyFont="1" applyFill="1" applyBorder="1" applyAlignment="1" quotePrefix="1">
      <alignment horizontal="center" vertical="center"/>
    </xf>
    <xf numFmtId="0" fontId="6" fillId="0" borderId="0" xfId="0" applyFont="1" applyBorder="1" applyAlignment="1" quotePrefix="1">
      <alignment vertical="center"/>
    </xf>
    <xf numFmtId="0" fontId="6" fillId="38" borderId="0" xfId="0" applyFont="1" applyFill="1" applyBorder="1" applyAlignment="1">
      <alignment vertical="center"/>
    </xf>
    <xf numFmtId="3" fontId="6" fillId="38" borderId="0" xfId="0" applyNumberFormat="1" applyFont="1" applyFill="1" applyAlignment="1">
      <alignment vertical="center"/>
    </xf>
    <xf numFmtId="0" fontId="5" fillId="36" borderId="0" xfId="0" applyFont="1" applyFill="1" applyBorder="1" applyAlignment="1">
      <alignment horizontal="center" vertical="center"/>
    </xf>
    <xf numFmtId="4" fontId="5" fillId="36" borderId="0" xfId="0" applyNumberFormat="1" applyFont="1" applyFill="1" applyBorder="1" applyAlignment="1">
      <alignment horizontal="right" vertical="center"/>
    </xf>
    <xf numFmtId="4" fontId="5" fillId="38" borderId="0" xfId="0" applyNumberFormat="1" applyFont="1" applyFill="1" applyBorder="1" applyAlignment="1" quotePrefix="1">
      <alignment horizontal="right" vertical="center" wrapText="1"/>
    </xf>
    <xf numFmtId="0" fontId="5" fillId="34" borderId="0" xfId="0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3" fontId="9" fillId="36" borderId="15" xfId="0" applyNumberFormat="1" applyFont="1" applyFill="1" applyBorder="1" applyAlignment="1" quotePrefix="1">
      <alignment horizontal="center" vertical="center" wrapText="1"/>
    </xf>
    <xf numFmtId="0" fontId="6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/>
    </xf>
    <xf numFmtId="4" fontId="8" fillId="36" borderId="14" xfId="0" applyNumberFormat="1" applyFont="1" applyFill="1" applyBorder="1" applyAlignment="1" quotePrefix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4" fontId="9" fillId="36" borderId="19" xfId="0" applyNumberFormat="1" applyFont="1" applyFill="1" applyBorder="1" applyAlignment="1" quotePrefix="1">
      <alignment horizontal="right" vertical="center" wrapText="1"/>
    </xf>
    <xf numFmtId="0" fontId="6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right" vertical="center"/>
    </xf>
    <xf numFmtId="4" fontId="8" fillId="36" borderId="20" xfId="0" applyNumberFormat="1" applyFont="1" applyFill="1" applyBorder="1" applyAlignment="1" quotePrefix="1">
      <alignment horizontal="right" vertical="center" wrapText="1"/>
    </xf>
    <xf numFmtId="0" fontId="6" fillId="0" borderId="21" xfId="0" applyFont="1" applyBorder="1" applyAlignment="1">
      <alignment vertical="center"/>
    </xf>
    <xf numFmtId="4" fontId="9" fillId="0" borderId="20" xfId="0" applyNumberFormat="1" applyFont="1" applyBorder="1" applyAlignment="1">
      <alignment horizontal="right" vertical="center"/>
    </xf>
    <xf numFmtId="4" fontId="8" fillId="34" borderId="16" xfId="0" applyNumberFormat="1" applyFont="1" applyFill="1" applyBorder="1" applyAlignment="1" quotePrefix="1">
      <alignment vertical="center" wrapText="1"/>
    </xf>
    <xf numFmtId="4" fontId="8" fillId="34" borderId="15" xfId="0" applyNumberFormat="1" applyFont="1" applyFill="1" applyBorder="1" applyAlignment="1" quotePrefix="1">
      <alignment vertical="center" wrapText="1"/>
    </xf>
    <xf numFmtId="4" fontId="9" fillId="34" borderId="15" xfId="0" applyNumberFormat="1" applyFont="1" applyFill="1" applyBorder="1" applyAlignment="1" quotePrefix="1">
      <alignment vertical="center" wrapText="1"/>
    </xf>
    <xf numFmtId="4" fontId="9" fillId="36" borderId="15" xfId="0" applyNumberFormat="1" applyFont="1" applyFill="1" applyBorder="1" applyAlignment="1" quotePrefix="1">
      <alignment vertical="center" wrapText="1"/>
    </xf>
    <xf numFmtId="4" fontId="8" fillId="34" borderId="20" xfId="0" applyNumberFormat="1" applyFont="1" applyFill="1" applyBorder="1" applyAlignment="1" quotePrefix="1">
      <alignment horizontal="right" vertical="center" wrapText="1"/>
    </xf>
    <xf numFmtId="0" fontId="8" fillId="34" borderId="19" xfId="0" applyFont="1" applyFill="1" applyBorder="1" applyAlignment="1" quotePrefix="1">
      <alignment horizontal="center" vertical="center"/>
    </xf>
    <xf numFmtId="0" fontId="9" fillId="35" borderId="19" xfId="0" applyFont="1" applyFill="1" applyBorder="1" applyAlignment="1">
      <alignment vertical="center"/>
    </xf>
    <xf numFmtId="0" fontId="14" fillId="0" borderId="15" xfId="0" applyFont="1" applyFill="1" applyBorder="1" applyAlignment="1" quotePrefix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4" fontId="9" fillId="38" borderId="19" xfId="0" applyNumberFormat="1" applyFont="1" applyFill="1" applyBorder="1" applyAlignment="1">
      <alignment vertical="center"/>
    </xf>
    <xf numFmtId="0" fontId="9" fillId="0" borderId="19" xfId="0" applyFont="1" applyBorder="1" applyAlignment="1" quotePrefix="1">
      <alignment vertical="center"/>
    </xf>
    <xf numFmtId="0" fontId="6" fillId="38" borderId="15" xfId="0" applyFont="1" applyFill="1" applyBorder="1" applyAlignment="1">
      <alignment vertical="center"/>
    </xf>
    <xf numFmtId="4" fontId="9" fillId="36" borderId="20" xfId="0" applyNumberFormat="1" applyFont="1" applyFill="1" applyBorder="1" applyAlignment="1">
      <alignment horizontal="right" vertical="center"/>
    </xf>
    <xf numFmtId="4" fontId="9" fillId="34" borderId="20" xfId="0" applyNumberFormat="1" applyFont="1" applyFill="1" applyBorder="1" applyAlignment="1" quotePrefix="1">
      <alignment horizontal="right" vertical="center" wrapText="1"/>
    </xf>
    <xf numFmtId="4" fontId="8" fillId="39" borderId="13" xfId="0" applyNumberFormat="1" applyFont="1" applyFill="1" applyBorder="1" applyAlignment="1">
      <alignment horizontal="right" vertical="center"/>
    </xf>
    <xf numFmtId="4" fontId="8" fillId="39" borderId="13" xfId="0" applyNumberFormat="1" applyFont="1" applyFill="1" applyBorder="1" applyAlignment="1">
      <alignment vertical="center"/>
    </xf>
    <xf numFmtId="4" fontId="8" fillId="40" borderId="13" xfId="0" applyNumberFormat="1" applyFont="1" applyFill="1" applyBorder="1" applyAlignment="1" quotePrefix="1">
      <alignment horizontal="right" vertical="center" wrapText="1"/>
    </xf>
    <xf numFmtId="4" fontId="9" fillId="38" borderId="2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34" borderId="0" xfId="0" applyNumberFormat="1" applyFont="1" applyFill="1" applyBorder="1" applyAlignment="1" quotePrefix="1">
      <alignment horizontal="right" vertical="center" wrapText="1"/>
    </xf>
    <xf numFmtId="0" fontId="8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38" borderId="21" xfId="0" applyFont="1" applyFill="1" applyBorder="1" applyAlignment="1">
      <alignment vertical="center"/>
    </xf>
    <xf numFmtId="4" fontId="8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8" fillId="38" borderId="14" xfId="0" applyNumberFormat="1" applyFont="1" applyFill="1" applyBorder="1" applyAlignment="1">
      <alignment vertical="center"/>
    </xf>
    <xf numFmtId="4" fontId="8" fillId="38" borderId="20" xfId="0" applyNumberFormat="1" applyFont="1" applyFill="1" applyBorder="1" applyAlignment="1">
      <alignment vertical="center"/>
    </xf>
    <xf numFmtId="4" fontId="9" fillId="38" borderId="0" xfId="0" applyNumberFormat="1" applyFont="1" applyFill="1" applyBorder="1" applyAlignment="1">
      <alignment vertical="center"/>
    </xf>
    <xf numFmtId="3" fontId="9" fillId="38" borderId="0" xfId="0" applyNumberFormat="1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15" fillId="36" borderId="15" xfId="0" applyFont="1" applyFill="1" applyBorder="1" applyAlignment="1">
      <alignment vertical="center"/>
    </xf>
    <xf numFmtId="0" fontId="9" fillId="0" borderId="17" xfId="0" applyFont="1" applyBorder="1" applyAlignment="1" quotePrefix="1">
      <alignment vertical="center"/>
    </xf>
    <xf numFmtId="0" fontId="9" fillId="0" borderId="15" xfId="0" applyFont="1" applyBorder="1" applyAlignment="1" quotePrefix="1">
      <alignment vertical="center"/>
    </xf>
    <xf numFmtId="0" fontId="8" fillId="41" borderId="15" xfId="0" applyFont="1" applyFill="1" applyBorder="1" applyAlignment="1" quotePrefix="1">
      <alignment horizontal="center" vertical="center"/>
    </xf>
    <xf numFmtId="0" fontId="15" fillId="0" borderId="16" xfId="0" applyFont="1" applyFill="1" applyBorder="1" applyAlignment="1">
      <alignment horizontal="left"/>
    </xf>
    <xf numFmtId="4" fontId="9" fillId="34" borderId="16" xfId="0" applyNumberFormat="1" applyFont="1" applyFill="1" applyBorder="1" applyAlignment="1" quotePrefix="1">
      <alignment horizontal="right" vertical="center" wrapText="1"/>
    </xf>
    <xf numFmtId="4" fontId="9" fillId="34" borderId="19" xfId="0" applyNumberFormat="1" applyFont="1" applyFill="1" applyBorder="1" applyAlignment="1" quotePrefix="1">
      <alignment horizontal="right" vertical="center" wrapText="1"/>
    </xf>
    <xf numFmtId="4" fontId="6" fillId="0" borderId="21" xfId="0" applyNumberFormat="1" applyFont="1" applyBorder="1" applyAlignment="1">
      <alignment vertical="center"/>
    </xf>
    <xf numFmtId="4" fontId="8" fillId="34" borderId="15" xfId="0" applyNumberFormat="1" applyFont="1" applyFill="1" applyBorder="1" applyAlignment="1" quotePrefix="1">
      <alignment horizontal="right" vertical="center"/>
    </xf>
    <xf numFmtId="4" fontId="9" fillId="38" borderId="15" xfId="0" applyNumberFormat="1" applyFont="1" applyFill="1" applyBorder="1" applyAlignment="1">
      <alignment horizontal="right" vertical="center"/>
    </xf>
    <xf numFmtId="4" fontId="8" fillId="38" borderId="1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6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 quotePrefix="1">
      <alignment horizontal="center" vertical="center"/>
    </xf>
    <xf numFmtId="0" fontId="14" fillId="33" borderId="14" xfId="0" applyFont="1" applyFill="1" applyBorder="1" applyAlignment="1" quotePrefix="1">
      <alignment horizontal="center" vertical="center"/>
    </xf>
    <xf numFmtId="0" fontId="14" fillId="33" borderId="14" xfId="0" applyFont="1" applyFill="1" applyBorder="1" applyAlignment="1" quotePrefix="1">
      <alignment horizontal="center"/>
    </xf>
    <xf numFmtId="0" fontId="17" fillId="0" borderId="0" xfId="0" applyFont="1" applyAlignment="1">
      <alignment/>
    </xf>
    <xf numFmtId="0" fontId="16" fillId="0" borderId="16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vertical="center"/>
    </xf>
    <xf numFmtId="4" fontId="16" fillId="0" borderId="22" xfId="0" applyNumberFormat="1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4" fontId="16" fillId="0" borderId="23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 quotePrefix="1">
      <alignment horizontal="center" vertical="center"/>
    </xf>
    <xf numFmtId="0" fontId="18" fillId="0" borderId="15" xfId="0" applyFont="1" applyBorder="1" applyAlignment="1">
      <alignment horizontal="left" vertical="center"/>
    </xf>
    <xf numFmtId="4" fontId="18" fillId="0" borderId="15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 quotePrefix="1">
      <alignment horizontal="center" vertical="center"/>
    </xf>
    <xf numFmtId="0" fontId="18" fillId="0" borderId="19" xfId="0" applyFont="1" applyBorder="1" applyAlignment="1">
      <alignment horizontal="left" vertical="center"/>
    </xf>
    <xf numFmtId="4" fontId="18" fillId="0" borderId="19" xfId="0" applyNumberFormat="1" applyFont="1" applyBorder="1" applyAlignment="1">
      <alignment vertical="center"/>
    </xf>
    <xf numFmtId="4" fontId="18" fillId="0" borderId="19" xfId="0" applyNumberFormat="1" applyFont="1" applyBorder="1" applyAlignment="1">
      <alignment/>
    </xf>
    <xf numFmtId="0" fontId="18" fillId="0" borderId="17" xfId="0" applyFont="1" applyBorder="1" applyAlignment="1" quotePrefix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16" fillId="0" borderId="16" xfId="0" applyFont="1" applyBorder="1" applyAlignment="1" quotePrefix="1">
      <alignment horizontal="center" vertical="center"/>
    </xf>
    <xf numFmtId="4" fontId="18" fillId="0" borderId="16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/>
    </xf>
    <xf numFmtId="0" fontId="16" fillId="0" borderId="15" xfId="0" applyFont="1" applyBorder="1" applyAlignment="1" quotePrefix="1">
      <alignment horizontal="center" vertical="center"/>
    </xf>
    <xf numFmtId="4" fontId="16" fillId="0" borderId="15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4" fontId="18" fillId="0" borderId="17" xfId="0" applyNumberFormat="1" applyFont="1" applyBorder="1" applyAlignment="1">
      <alignment/>
    </xf>
    <xf numFmtId="0" fontId="18" fillId="0" borderId="15" xfId="0" applyFont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 quotePrefix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4" fontId="18" fillId="0" borderId="15" xfId="0" applyNumberFormat="1" applyFont="1" applyFill="1" applyBorder="1" applyAlignment="1" quotePrefix="1">
      <alignment horizontal="right" vertical="center"/>
    </xf>
    <xf numFmtId="4" fontId="18" fillId="0" borderId="15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4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13" xfId="0" applyFont="1" applyFill="1" applyBorder="1" applyAlignment="1" quotePrefix="1">
      <alignment horizontal="center"/>
    </xf>
    <xf numFmtId="4" fontId="16" fillId="33" borderId="13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" fontId="20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" fontId="2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8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" fontId="8" fillId="33" borderId="25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33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16" fillId="33" borderId="26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4" fontId="16" fillId="33" borderId="1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4" fontId="56" fillId="38" borderId="0" xfId="0" applyNumberFormat="1" applyFont="1" applyFill="1" applyBorder="1" applyAlignment="1">
      <alignment vertical="center"/>
    </xf>
    <xf numFmtId="0" fontId="56" fillId="38" borderId="0" xfId="0" applyFont="1" applyFill="1" applyAlignment="1">
      <alignment vertical="center"/>
    </xf>
    <xf numFmtId="3" fontId="56" fillId="38" borderId="0" xfId="0" applyNumberFormat="1" applyFont="1" applyFill="1" applyAlignment="1">
      <alignment vertical="center"/>
    </xf>
  </cellXfs>
  <cellStyles count="62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Obliczenia" xfId="65"/>
    <cellStyle name="Percent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4"/>
  <sheetViews>
    <sheetView tabSelected="1" zoomScalePageLayoutView="0" workbookViewId="0" topLeftCell="A473">
      <selection activeCell="B485" sqref="B485:P491"/>
    </sheetView>
  </sheetViews>
  <sheetFormatPr defaultColWidth="6.375" defaultRowHeight="13.5" customHeight="1"/>
  <cols>
    <col min="1" max="1" width="4.75390625" style="10" customWidth="1"/>
    <col min="2" max="2" width="7.625" style="10" customWidth="1"/>
    <col min="3" max="3" width="4.75390625" style="10" customWidth="1"/>
    <col min="4" max="4" width="42.875" style="10" customWidth="1"/>
    <col min="5" max="7" width="10.625" style="137" customWidth="1"/>
    <col min="8" max="8" width="5.875" style="137" customWidth="1"/>
    <col min="9" max="9" width="10.625" style="137" customWidth="1"/>
    <col min="10" max="11" width="10.625" style="10" customWidth="1"/>
    <col min="12" max="12" width="5.875" style="10" customWidth="1"/>
    <col min="13" max="15" width="10.625" style="10" customWidth="1"/>
    <col min="16" max="16" width="5.875" style="10" customWidth="1"/>
    <col min="17" max="16384" width="6.375" style="10" customWidth="1"/>
  </cols>
  <sheetData>
    <row r="1" spans="4:9" ht="13.5" customHeight="1">
      <c r="D1" s="11"/>
      <c r="E1" s="12"/>
      <c r="F1" s="12"/>
      <c r="G1" s="12"/>
      <c r="H1" s="13"/>
      <c r="I1" s="13"/>
    </row>
    <row r="2" spans="4:15" ht="13.5" customHeight="1">
      <c r="D2" s="11"/>
      <c r="E2" s="12"/>
      <c r="F2" s="12"/>
      <c r="G2" s="12"/>
      <c r="H2" s="13"/>
      <c r="I2" s="13"/>
      <c r="O2" s="14" t="s">
        <v>164</v>
      </c>
    </row>
    <row r="3" spans="4:9" ht="13.5" customHeight="1">
      <c r="D3" s="11"/>
      <c r="E3" s="12"/>
      <c r="F3" s="12"/>
      <c r="G3" s="12"/>
      <c r="H3" s="13"/>
      <c r="I3" s="13"/>
    </row>
    <row r="4" spans="4:9" ht="13.5" customHeight="1">
      <c r="D4" s="11"/>
      <c r="E4" s="12"/>
      <c r="F4" s="12"/>
      <c r="G4" s="12"/>
      <c r="H4" s="13"/>
      <c r="I4" s="13"/>
    </row>
    <row r="5" spans="1:16" ht="13.5" customHeight="1">
      <c r="A5" s="274" t="s">
        <v>138</v>
      </c>
      <c r="B5" s="275"/>
      <c r="C5" s="275"/>
      <c r="D5" s="275"/>
      <c r="E5" s="275"/>
      <c r="F5" s="275"/>
      <c r="G5" s="275"/>
      <c r="H5" s="275"/>
      <c r="I5" s="275"/>
      <c r="J5" s="276"/>
      <c r="K5" s="276"/>
      <c r="L5" s="276"/>
      <c r="M5" s="276"/>
      <c r="N5" s="276"/>
      <c r="O5" s="276"/>
      <c r="P5" s="276"/>
    </row>
    <row r="6" spans="1:16" ht="13.5" customHeight="1">
      <c r="A6" s="274" t="s">
        <v>93</v>
      </c>
      <c r="B6" s="275"/>
      <c r="C6" s="275"/>
      <c r="D6" s="275"/>
      <c r="E6" s="275"/>
      <c r="F6" s="275"/>
      <c r="G6" s="275"/>
      <c r="H6" s="275"/>
      <c r="I6" s="275"/>
      <c r="J6" s="276"/>
      <c r="K6" s="276"/>
      <c r="L6" s="276"/>
      <c r="M6" s="276"/>
      <c r="N6" s="276"/>
      <c r="O6" s="276"/>
      <c r="P6" s="276"/>
    </row>
    <row r="7" spans="1:16" ht="13.5" customHeight="1">
      <c r="A7" s="280" t="s">
        <v>139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</row>
    <row r="8" spans="1:15" ht="13.5" customHeight="1">
      <c r="A8" s="16"/>
      <c r="B8" s="16"/>
      <c r="C8" s="16"/>
      <c r="D8" s="16"/>
      <c r="E8" s="135"/>
      <c r="F8" s="12"/>
      <c r="G8" s="12"/>
      <c r="H8" s="12"/>
      <c r="I8" s="12"/>
      <c r="J8" s="16"/>
      <c r="O8" s="17"/>
    </row>
    <row r="9" spans="1:15" ht="13.5" customHeight="1">
      <c r="A9" s="16"/>
      <c r="B9" s="16"/>
      <c r="C9" s="16"/>
      <c r="D9" s="16"/>
      <c r="E9" s="135"/>
      <c r="F9" s="12"/>
      <c r="G9" s="12"/>
      <c r="H9" s="12"/>
      <c r="I9" s="12"/>
      <c r="J9" s="16"/>
      <c r="O9" s="17"/>
    </row>
    <row r="10" spans="1:15" ht="13.5" customHeight="1" thickBot="1">
      <c r="A10" s="277" t="s">
        <v>39</v>
      </c>
      <c r="B10" s="277"/>
      <c r="C10" s="277"/>
      <c r="D10" s="277"/>
      <c r="E10" s="278"/>
      <c r="F10" s="278"/>
      <c r="G10" s="278"/>
      <c r="H10" s="278"/>
      <c r="I10" s="12"/>
      <c r="J10" s="16"/>
      <c r="O10" s="17"/>
    </row>
    <row r="11" spans="1:16" ht="13.5" customHeight="1" thickBot="1">
      <c r="A11" s="271" t="s">
        <v>13</v>
      </c>
      <c r="B11" s="271" t="s">
        <v>27</v>
      </c>
      <c r="C11" s="271" t="s">
        <v>0</v>
      </c>
      <c r="D11" s="271" t="s">
        <v>1</v>
      </c>
      <c r="E11" s="269" t="s">
        <v>123</v>
      </c>
      <c r="F11" s="269" t="s">
        <v>125</v>
      </c>
      <c r="G11" s="269" t="s">
        <v>126</v>
      </c>
      <c r="H11" s="269" t="s">
        <v>127</v>
      </c>
      <c r="I11" s="1" t="s">
        <v>14</v>
      </c>
      <c r="J11" s="2"/>
      <c r="K11" s="2"/>
      <c r="L11" s="2"/>
      <c r="M11" s="2"/>
      <c r="N11" s="2"/>
      <c r="O11" s="2"/>
      <c r="P11" s="3"/>
    </row>
    <row r="12" spans="1:16" ht="13.5" customHeight="1" thickBot="1">
      <c r="A12" s="272"/>
      <c r="B12" s="272"/>
      <c r="C12" s="272"/>
      <c r="D12" s="272"/>
      <c r="E12" s="279"/>
      <c r="F12" s="279"/>
      <c r="G12" s="279"/>
      <c r="H12" s="279"/>
      <c r="I12" s="266" t="s">
        <v>19</v>
      </c>
      <c r="J12" s="267"/>
      <c r="K12" s="267"/>
      <c r="L12" s="268"/>
      <c r="M12" s="266" t="s">
        <v>20</v>
      </c>
      <c r="N12" s="267"/>
      <c r="O12" s="267"/>
      <c r="P12" s="268"/>
    </row>
    <row r="13" spans="1:16" ht="13.5" customHeight="1">
      <c r="A13" s="272"/>
      <c r="B13" s="272"/>
      <c r="C13" s="272"/>
      <c r="D13" s="272"/>
      <c r="E13" s="279"/>
      <c r="F13" s="279"/>
      <c r="G13" s="279"/>
      <c r="H13" s="279"/>
      <c r="I13" s="269" t="s">
        <v>123</v>
      </c>
      <c r="J13" s="269" t="s">
        <v>128</v>
      </c>
      <c r="K13" s="269" t="s">
        <v>126</v>
      </c>
      <c r="L13" s="269" t="s">
        <v>129</v>
      </c>
      <c r="M13" s="269" t="s">
        <v>123</v>
      </c>
      <c r="N13" s="269" t="s">
        <v>128</v>
      </c>
      <c r="O13" s="269" t="s">
        <v>126</v>
      </c>
      <c r="P13" s="269" t="s">
        <v>130</v>
      </c>
    </row>
    <row r="14" spans="1:16" ht="13.5" customHeight="1" thickBot="1">
      <c r="A14" s="273"/>
      <c r="B14" s="273"/>
      <c r="C14" s="273"/>
      <c r="D14" s="273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</row>
    <row r="15" spans="1:16" ht="13.5" customHeight="1" thickBot="1">
      <c r="A15" s="4" t="s">
        <v>15</v>
      </c>
      <c r="B15" s="4" t="s">
        <v>16</v>
      </c>
      <c r="C15" s="4" t="s">
        <v>17</v>
      </c>
      <c r="D15" s="4" t="s">
        <v>18</v>
      </c>
      <c r="E15" s="5" t="s">
        <v>23</v>
      </c>
      <c r="F15" s="5" t="s">
        <v>24</v>
      </c>
      <c r="G15" s="5" t="s">
        <v>21</v>
      </c>
      <c r="H15" s="5" t="s">
        <v>22</v>
      </c>
      <c r="I15" s="5" t="s">
        <v>25</v>
      </c>
      <c r="J15" s="5" t="s">
        <v>131</v>
      </c>
      <c r="K15" s="5" t="s">
        <v>132</v>
      </c>
      <c r="L15" s="5" t="s">
        <v>133</v>
      </c>
      <c r="M15" s="5" t="s">
        <v>134</v>
      </c>
      <c r="N15" s="5" t="s">
        <v>135</v>
      </c>
      <c r="O15" s="5" t="s">
        <v>136</v>
      </c>
      <c r="P15" s="5" t="s">
        <v>137</v>
      </c>
    </row>
    <row r="16" spans="1:16" s="15" customFormat="1" ht="13.5" customHeight="1">
      <c r="A16" s="18" t="s">
        <v>55</v>
      </c>
      <c r="B16" s="18"/>
      <c r="C16" s="18"/>
      <c r="D16" s="19" t="s">
        <v>56</v>
      </c>
      <c r="E16" s="20"/>
      <c r="F16" s="20">
        <f aca="true" t="shared" si="0" ref="F16:G18">SUM(J16,N16)</f>
        <v>8663.92</v>
      </c>
      <c r="G16" s="20">
        <f t="shared" si="0"/>
        <v>8663.92</v>
      </c>
      <c r="H16" s="20">
        <f>G16/F16*100</f>
        <v>100</v>
      </c>
      <c r="I16" s="20"/>
      <c r="J16" s="154">
        <f>SUM(J17)</f>
        <v>8663.92</v>
      </c>
      <c r="K16" s="154">
        <f>SUM(K17)</f>
        <v>8663.92</v>
      </c>
      <c r="L16" s="20">
        <f>K16/J16*100</f>
        <v>100</v>
      </c>
      <c r="M16" s="21"/>
      <c r="N16" s="22"/>
      <c r="O16" s="22"/>
      <c r="P16" s="22"/>
    </row>
    <row r="17" spans="1:16" s="15" customFormat="1" ht="13.5" customHeight="1">
      <c r="A17" s="23"/>
      <c r="B17" s="23" t="s">
        <v>57</v>
      </c>
      <c r="C17" s="23"/>
      <c r="D17" s="24" t="s">
        <v>63</v>
      </c>
      <c r="E17" s="25"/>
      <c r="F17" s="25">
        <f t="shared" si="0"/>
        <v>8663.92</v>
      </c>
      <c r="G17" s="25">
        <f t="shared" si="0"/>
        <v>8663.92</v>
      </c>
      <c r="H17" s="25">
        <f>G17/F17*100</f>
        <v>100</v>
      </c>
      <c r="I17" s="25"/>
      <c r="J17" s="155">
        <f>SUM(J18)</f>
        <v>8663.92</v>
      </c>
      <c r="K17" s="155">
        <f>SUM(K18)</f>
        <v>8663.92</v>
      </c>
      <c r="L17" s="25">
        <f>K17/J17*100</f>
        <v>100</v>
      </c>
      <c r="M17" s="26"/>
      <c r="N17" s="27"/>
      <c r="O17" s="27"/>
      <c r="P17" s="27"/>
    </row>
    <row r="18" spans="1:16" s="15" customFormat="1" ht="13.5" customHeight="1">
      <c r="A18" s="23"/>
      <c r="B18" s="23"/>
      <c r="C18" s="23"/>
      <c r="D18" s="26" t="s">
        <v>75</v>
      </c>
      <c r="E18" s="28"/>
      <c r="F18" s="28">
        <f t="shared" si="0"/>
        <v>8663.92</v>
      </c>
      <c r="G18" s="28">
        <f t="shared" si="0"/>
        <v>8663.92</v>
      </c>
      <c r="H18" s="28">
        <f>G18/F18*100</f>
        <v>100</v>
      </c>
      <c r="I18" s="28"/>
      <c r="J18" s="156">
        <f>SUM(J20)</f>
        <v>8663.92</v>
      </c>
      <c r="K18" s="156">
        <f>SUM(K20)</f>
        <v>8663.92</v>
      </c>
      <c r="L18" s="28">
        <f>K18/J18*100</f>
        <v>100</v>
      </c>
      <c r="M18" s="26"/>
      <c r="N18" s="27"/>
      <c r="O18" s="27"/>
      <c r="P18" s="27"/>
    </row>
    <row r="19" spans="1:16" s="15" customFormat="1" ht="13.5" customHeight="1">
      <c r="A19" s="23"/>
      <c r="B19" s="23"/>
      <c r="C19" s="23"/>
      <c r="D19" s="26" t="s">
        <v>81</v>
      </c>
      <c r="E19" s="28"/>
      <c r="F19" s="28"/>
      <c r="G19" s="28"/>
      <c r="H19" s="28"/>
      <c r="I19" s="28"/>
      <c r="J19" s="157"/>
      <c r="K19" s="58"/>
      <c r="L19" s="28"/>
      <c r="M19" s="26"/>
      <c r="N19" s="27"/>
      <c r="O19" s="27"/>
      <c r="P19" s="27"/>
    </row>
    <row r="20" spans="1:16" s="15" customFormat="1" ht="13.5" customHeight="1">
      <c r="A20" s="23"/>
      <c r="B20" s="23"/>
      <c r="C20" s="29">
        <v>2010</v>
      </c>
      <c r="D20" s="30" t="s">
        <v>76</v>
      </c>
      <c r="E20" s="28"/>
      <c r="F20" s="28">
        <f>SUM(J20,N20)</f>
        <v>8663.92</v>
      </c>
      <c r="G20" s="28">
        <f>SUM(K20,O20)</f>
        <v>8663.92</v>
      </c>
      <c r="H20" s="28">
        <f>G20/F20*100</f>
        <v>100</v>
      </c>
      <c r="I20" s="28"/>
      <c r="J20" s="157">
        <v>8663.92</v>
      </c>
      <c r="K20" s="58">
        <v>8663.92</v>
      </c>
      <c r="L20" s="28">
        <f>K20/J20*100</f>
        <v>100</v>
      </c>
      <c r="M20" s="26"/>
      <c r="N20" s="27"/>
      <c r="O20" s="27"/>
      <c r="P20" s="27"/>
    </row>
    <row r="21" spans="1:16" s="15" customFormat="1" ht="13.5" customHeight="1">
      <c r="A21" s="23"/>
      <c r="B21" s="23"/>
      <c r="C21" s="23"/>
      <c r="D21" s="30" t="s">
        <v>140</v>
      </c>
      <c r="E21" s="28"/>
      <c r="F21" s="28"/>
      <c r="G21" s="28"/>
      <c r="H21" s="28"/>
      <c r="I21" s="28"/>
      <c r="J21" s="141"/>
      <c r="K21" s="26"/>
      <c r="L21" s="26"/>
      <c r="M21" s="26"/>
      <c r="N21" s="27"/>
      <c r="O21" s="27"/>
      <c r="P21" s="27"/>
    </row>
    <row r="22" spans="1:16" s="15" customFormat="1" ht="13.5" customHeight="1" thickBot="1">
      <c r="A22" s="31"/>
      <c r="B22" s="31"/>
      <c r="C22" s="31"/>
      <c r="D22" s="32" t="s">
        <v>141</v>
      </c>
      <c r="E22" s="33"/>
      <c r="F22" s="33"/>
      <c r="G22" s="33"/>
      <c r="H22" s="33"/>
      <c r="I22" s="33"/>
      <c r="J22" s="34"/>
      <c r="K22" s="35"/>
      <c r="L22" s="35"/>
      <c r="M22" s="35"/>
      <c r="N22" s="36"/>
      <c r="O22" s="36"/>
      <c r="P22" s="36"/>
    </row>
    <row r="23" spans="1:16" s="41" customFormat="1" ht="13.5" customHeight="1">
      <c r="A23" s="37">
        <v>700</v>
      </c>
      <c r="B23" s="37"/>
      <c r="C23" s="37"/>
      <c r="D23" s="37" t="s">
        <v>28</v>
      </c>
      <c r="E23" s="38">
        <f aca="true" t="shared" si="1" ref="E23:G25">SUM(I23,M23)</f>
        <v>100000</v>
      </c>
      <c r="F23" s="38">
        <f t="shared" si="1"/>
        <v>175000</v>
      </c>
      <c r="G23" s="38">
        <f t="shared" si="1"/>
        <v>64000</v>
      </c>
      <c r="H23" s="20">
        <f>G23/F23*100</f>
        <v>36.57142857142857</v>
      </c>
      <c r="I23" s="38"/>
      <c r="J23" s="38">
        <f>SUM(J24,J30)</f>
        <v>80000</v>
      </c>
      <c r="K23" s="38"/>
      <c r="L23" s="20"/>
      <c r="M23" s="38">
        <f>SUM(M24,M30)</f>
        <v>100000</v>
      </c>
      <c r="N23" s="38">
        <f>SUM(N24,N30)</f>
        <v>95000</v>
      </c>
      <c r="O23" s="38">
        <f>SUM(O24,O30)</f>
        <v>64000</v>
      </c>
      <c r="P23" s="83">
        <f>O23/N23*100</f>
        <v>67.36842105263158</v>
      </c>
    </row>
    <row r="24" spans="1:16" ht="13.5" customHeight="1">
      <c r="A24" s="42"/>
      <c r="B24" s="42">
        <v>70005</v>
      </c>
      <c r="C24" s="42"/>
      <c r="D24" s="43" t="s">
        <v>29</v>
      </c>
      <c r="E24" s="8">
        <f t="shared" si="1"/>
        <v>100000</v>
      </c>
      <c r="F24" s="8">
        <f t="shared" si="1"/>
        <v>95000</v>
      </c>
      <c r="G24" s="8">
        <f t="shared" si="1"/>
        <v>64000</v>
      </c>
      <c r="H24" s="25">
        <f>G24/F24*100</f>
        <v>67.36842105263158</v>
      </c>
      <c r="I24" s="8"/>
      <c r="J24" s="8"/>
      <c r="K24" s="8"/>
      <c r="L24" s="25"/>
      <c r="M24" s="8">
        <f>SUM(M25)</f>
        <v>100000</v>
      </c>
      <c r="N24" s="8">
        <f>SUM(N25)</f>
        <v>95000</v>
      </c>
      <c r="O24" s="8">
        <f>SUM(O25)</f>
        <v>64000</v>
      </c>
      <c r="P24" s="65">
        <f>O24/N24*100</f>
        <v>67.36842105263158</v>
      </c>
    </row>
    <row r="25" spans="1:16" ht="13.5" customHeight="1">
      <c r="A25" s="42"/>
      <c r="B25" s="42"/>
      <c r="C25" s="42"/>
      <c r="D25" s="26" t="s">
        <v>75</v>
      </c>
      <c r="E25" s="45">
        <f t="shared" si="1"/>
        <v>100000</v>
      </c>
      <c r="F25" s="45">
        <f t="shared" si="1"/>
        <v>95000</v>
      </c>
      <c r="G25" s="45">
        <f t="shared" si="1"/>
        <v>64000</v>
      </c>
      <c r="H25" s="28">
        <f>G25/F25*100</f>
        <v>67.36842105263158</v>
      </c>
      <c r="I25" s="45"/>
      <c r="J25" s="45"/>
      <c r="K25" s="45"/>
      <c r="L25" s="28"/>
      <c r="M25" s="45">
        <f>SUM(M27)</f>
        <v>100000</v>
      </c>
      <c r="N25" s="45">
        <f>SUM(N27)</f>
        <v>95000</v>
      </c>
      <c r="O25" s="45">
        <f>SUM(O27)</f>
        <v>64000</v>
      </c>
      <c r="P25" s="58">
        <f>O25/N25*100</f>
        <v>67.36842105263158</v>
      </c>
    </row>
    <row r="26" spans="1:16" ht="13.5" customHeight="1">
      <c r="A26" s="42"/>
      <c r="B26" s="42"/>
      <c r="C26" s="42"/>
      <c r="D26" s="26" t="s">
        <v>81</v>
      </c>
      <c r="E26" s="45"/>
      <c r="F26" s="45"/>
      <c r="G26" s="45"/>
      <c r="H26" s="28"/>
      <c r="I26" s="45"/>
      <c r="J26" s="45"/>
      <c r="K26" s="45"/>
      <c r="L26" s="28"/>
      <c r="M26" s="45"/>
      <c r="N26" s="45"/>
      <c r="O26" s="45"/>
      <c r="P26" s="58"/>
    </row>
    <row r="27" spans="1:16" ht="13.5" customHeight="1">
      <c r="A27" s="42"/>
      <c r="B27" s="27"/>
      <c r="C27" s="27">
        <v>2110</v>
      </c>
      <c r="D27" s="26" t="s">
        <v>142</v>
      </c>
      <c r="E27" s="45">
        <f>SUM(I27,M27)</f>
        <v>100000</v>
      </c>
      <c r="F27" s="45">
        <f>SUM(J27,N27)</f>
        <v>95000</v>
      </c>
      <c r="G27" s="45">
        <f>SUM(K27,O27)</f>
        <v>64000</v>
      </c>
      <c r="H27" s="28">
        <f>G27/F27*100</f>
        <v>67.36842105263158</v>
      </c>
      <c r="I27" s="45"/>
      <c r="J27" s="45"/>
      <c r="K27" s="45"/>
      <c r="L27" s="28"/>
      <c r="M27" s="45">
        <v>100000</v>
      </c>
      <c r="N27" s="45">
        <v>95000</v>
      </c>
      <c r="O27" s="45">
        <v>64000</v>
      </c>
      <c r="P27" s="58">
        <f>O27/N27*100</f>
        <v>67.36842105263158</v>
      </c>
    </row>
    <row r="28" spans="1:16" ht="13.5" customHeight="1">
      <c r="A28" s="42"/>
      <c r="B28" s="27"/>
      <c r="C28" s="27"/>
      <c r="D28" s="26" t="s">
        <v>143</v>
      </c>
      <c r="E28" s="45"/>
      <c r="F28" s="45"/>
      <c r="G28" s="45"/>
      <c r="H28" s="28"/>
      <c r="I28" s="45"/>
      <c r="J28" s="45"/>
      <c r="K28" s="45"/>
      <c r="L28" s="28"/>
      <c r="M28" s="45"/>
      <c r="N28" s="45"/>
      <c r="O28" s="45"/>
      <c r="P28" s="26"/>
    </row>
    <row r="29" spans="1:16" ht="13.5" customHeight="1">
      <c r="A29" s="42"/>
      <c r="B29" s="27"/>
      <c r="C29" s="27"/>
      <c r="D29" s="26" t="s">
        <v>144</v>
      </c>
      <c r="E29" s="45"/>
      <c r="F29" s="45"/>
      <c r="G29" s="45"/>
      <c r="H29" s="28"/>
      <c r="I29" s="45"/>
      <c r="J29" s="45"/>
      <c r="K29" s="45"/>
      <c r="L29" s="28"/>
      <c r="M29" s="45"/>
      <c r="N29" s="45"/>
      <c r="O29" s="45"/>
      <c r="P29" s="26"/>
    </row>
    <row r="30" spans="1:24" ht="13.5" customHeight="1">
      <c r="A30" s="42"/>
      <c r="B30" s="42">
        <v>70095</v>
      </c>
      <c r="C30" s="42"/>
      <c r="D30" s="43" t="s">
        <v>63</v>
      </c>
      <c r="E30" s="8"/>
      <c r="F30" s="8">
        <f>SUM(J30,N30)</f>
        <v>80000</v>
      </c>
      <c r="G30" s="8"/>
      <c r="H30" s="25"/>
      <c r="I30" s="8"/>
      <c r="J30" s="8">
        <f>SUM(J31)</f>
        <v>80000</v>
      </c>
      <c r="K30" s="8"/>
      <c r="L30" s="25"/>
      <c r="M30" s="8"/>
      <c r="N30" s="8"/>
      <c r="O30" s="8"/>
      <c r="P30" s="46"/>
      <c r="Q30" s="17"/>
      <c r="R30" s="17"/>
      <c r="S30" s="17"/>
      <c r="T30" s="17"/>
      <c r="U30" s="17"/>
      <c r="V30" s="17"/>
      <c r="W30" s="17"/>
      <c r="X30" s="17"/>
    </row>
    <row r="31" spans="1:24" ht="13.5" customHeight="1">
      <c r="A31" s="42"/>
      <c r="B31" s="42"/>
      <c r="C31" s="42"/>
      <c r="D31" s="26" t="s">
        <v>75</v>
      </c>
      <c r="E31" s="45"/>
      <c r="F31" s="45">
        <f>SUM(J31,N31)</f>
        <v>80000</v>
      </c>
      <c r="G31" s="45"/>
      <c r="H31" s="28"/>
      <c r="I31" s="45"/>
      <c r="J31" s="45">
        <f>SUM(J33)</f>
        <v>80000</v>
      </c>
      <c r="K31" s="45"/>
      <c r="L31" s="28"/>
      <c r="M31" s="45"/>
      <c r="N31" s="45"/>
      <c r="O31" s="45"/>
      <c r="P31" s="44"/>
      <c r="Q31" s="17"/>
      <c r="R31" s="17"/>
      <c r="S31" s="17"/>
      <c r="T31" s="17"/>
      <c r="U31" s="17"/>
      <c r="V31" s="17"/>
      <c r="W31" s="17"/>
      <c r="X31" s="17"/>
    </row>
    <row r="32" spans="1:24" ht="13.5" customHeight="1">
      <c r="A32" s="42"/>
      <c r="B32" s="42"/>
      <c r="C32" s="42"/>
      <c r="D32" s="26" t="s">
        <v>81</v>
      </c>
      <c r="E32" s="45"/>
      <c r="F32" s="45"/>
      <c r="G32" s="45"/>
      <c r="H32" s="28"/>
      <c r="I32" s="45"/>
      <c r="J32" s="44"/>
      <c r="K32" s="26"/>
      <c r="L32" s="26"/>
      <c r="M32" s="26"/>
      <c r="N32" s="26"/>
      <c r="O32" s="26"/>
      <c r="P32" s="26"/>
      <c r="Q32" s="17"/>
      <c r="R32" s="17"/>
      <c r="S32" s="17"/>
      <c r="T32" s="17"/>
      <c r="U32" s="17"/>
      <c r="V32" s="17"/>
      <c r="W32" s="17"/>
      <c r="X32" s="17"/>
    </row>
    <row r="33" spans="1:16" ht="13.5" customHeight="1">
      <c r="A33" s="42"/>
      <c r="B33" s="27"/>
      <c r="C33" s="29">
        <v>2010</v>
      </c>
      <c r="D33" s="30" t="s">
        <v>76</v>
      </c>
      <c r="E33" s="45"/>
      <c r="F33" s="45">
        <f>SUM(J33,N33)</f>
        <v>80000</v>
      </c>
      <c r="G33" s="45"/>
      <c r="H33" s="28"/>
      <c r="I33" s="45"/>
      <c r="J33" s="58">
        <v>80000</v>
      </c>
      <c r="K33" s="26"/>
      <c r="L33" s="28"/>
      <c r="M33" s="26"/>
      <c r="N33" s="26"/>
      <c r="O33" s="26"/>
      <c r="P33" s="26"/>
    </row>
    <row r="34" spans="1:16" ht="13.5" customHeight="1">
      <c r="A34" s="42"/>
      <c r="B34" s="27"/>
      <c r="C34" s="23"/>
      <c r="D34" s="30" t="s">
        <v>140</v>
      </c>
      <c r="E34" s="45"/>
      <c r="F34" s="45"/>
      <c r="G34" s="28"/>
      <c r="H34" s="45"/>
      <c r="I34" s="45"/>
      <c r="J34" s="44"/>
      <c r="K34" s="26"/>
      <c r="L34" s="26"/>
      <c r="M34" s="26"/>
      <c r="N34" s="26"/>
      <c r="O34" s="26"/>
      <c r="P34" s="26"/>
    </row>
    <row r="35" spans="1:16" ht="13.5" customHeight="1" thickBot="1">
      <c r="A35" s="47"/>
      <c r="B35" s="36"/>
      <c r="C35" s="31"/>
      <c r="D35" s="32" t="s">
        <v>141</v>
      </c>
      <c r="E35" s="48"/>
      <c r="F35" s="48"/>
      <c r="G35" s="78"/>
      <c r="H35" s="48"/>
      <c r="I35" s="48"/>
      <c r="J35" s="49"/>
      <c r="K35" s="35"/>
      <c r="L35" s="35"/>
      <c r="M35" s="35"/>
      <c r="N35" s="35"/>
      <c r="O35" s="35"/>
      <c r="P35" s="35"/>
    </row>
    <row r="36" spans="1:16" s="17" customFormat="1" ht="13.5" customHeight="1">
      <c r="A36" s="37">
        <v>710</v>
      </c>
      <c r="B36" s="37"/>
      <c r="C36" s="37"/>
      <c r="D36" s="37" t="s">
        <v>5</v>
      </c>
      <c r="E36" s="38">
        <f>SUM(I36,M36)</f>
        <v>531860</v>
      </c>
      <c r="F36" s="38">
        <f aca="true" t="shared" si="2" ref="F36:G38">SUM(J36,N36)</f>
        <v>532141</v>
      </c>
      <c r="G36" s="38">
        <f t="shared" si="2"/>
        <v>237410</v>
      </c>
      <c r="H36" s="20">
        <f>G36/F36*100</f>
        <v>44.614115431812245</v>
      </c>
      <c r="I36" s="38"/>
      <c r="J36" s="39"/>
      <c r="K36" s="40"/>
      <c r="L36" s="40"/>
      <c r="M36" s="83">
        <f>SUM(M30:M35,M37,M43,M53,M59)</f>
        <v>531860</v>
      </c>
      <c r="N36" s="83">
        <f>SUM(N30:N35,N37,N43,N53,N59)</f>
        <v>532141</v>
      </c>
      <c r="O36" s="83">
        <f>SUM(O30:O35,O37,O43,O53,O59)</f>
        <v>237410</v>
      </c>
      <c r="P36" s="83">
        <f>O36/N36*100</f>
        <v>44.614115431812245</v>
      </c>
    </row>
    <row r="37" spans="1:16" ht="13.5" customHeight="1">
      <c r="A37" s="42"/>
      <c r="B37" s="42">
        <v>71012</v>
      </c>
      <c r="C37" s="42"/>
      <c r="D37" s="50" t="s">
        <v>31</v>
      </c>
      <c r="E37" s="8">
        <f>SUM(I37,M37)</f>
        <v>55000</v>
      </c>
      <c r="F37" s="8">
        <f t="shared" si="2"/>
        <v>55000</v>
      </c>
      <c r="G37" s="8">
        <f t="shared" si="2"/>
        <v>30000</v>
      </c>
      <c r="H37" s="25">
        <f>G37/F37*100</f>
        <v>54.54545454545454</v>
      </c>
      <c r="I37" s="8"/>
      <c r="J37" s="46"/>
      <c r="K37" s="43"/>
      <c r="L37" s="43"/>
      <c r="M37" s="65">
        <f>SUM(M38)</f>
        <v>55000</v>
      </c>
      <c r="N37" s="65">
        <f>SUM(N38)</f>
        <v>55000</v>
      </c>
      <c r="O37" s="65">
        <f>SUM(O38)</f>
        <v>30000</v>
      </c>
      <c r="P37" s="65">
        <f>O37/N37*100</f>
        <v>54.54545454545454</v>
      </c>
    </row>
    <row r="38" spans="1:16" ht="13.5" customHeight="1">
      <c r="A38" s="42"/>
      <c r="B38" s="42"/>
      <c r="C38" s="42"/>
      <c r="D38" s="26" t="s">
        <v>75</v>
      </c>
      <c r="E38" s="45">
        <f>SUM(I38,M38)</f>
        <v>55000</v>
      </c>
      <c r="F38" s="45">
        <f t="shared" si="2"/>
        <v>55000</v>
      </c>
      <c r="G38" s="45">
        <f t="shared" si="2"/>
        <v>30000</v>
      </c>
      <c r="H38" s="28">
        <f>G38/F38*100</f>
        <v>54.54545454545454</v>
      </c>
      <c r="I38" s="45"/>
      <c r="J38" s="44"/>
      <c r="K38" s="26"/>
      <c r="L38" s="26"/>
      <c r="M38" s="58">
        <f>SUM(M40)</f>
        <v>55000</v>
      </c>
      <c r="N38" s="58">
        <f>SUM(N40)</f>
        <v>55000</v>
      </c>
      <c r="O38" s="58">
        <f>SUM(O40)</f>
        <v>30000</v>
      </c>
      <c r="P38" s="58">
        <f>O38/N38*100</f>
        <v>54.54545454545454</v>
      </c>
    </row>
    <row r="39" spans="1:16" ht="13.5" customHeight="1">
      <c r="A39" s="42"/>
      <c r="B39" s="42"/>
      <c r="C39" s="42"/>
      <c r="D39" s="26" t="s">
        <v>81</v>
      </c>
      <c r="E39" s="45"/>
      <c r="F39" s="45"/>
      <c r="G39" s="45"/>
      <c r="H39" s="45"/>
      <c r="I39" s="45"/>
      <c r="J39" s="44"/>
      <c r="K39" s="26"/>
      <c r="L39" s="26"/>
      <c r="M39" s="58"/>
      <c r="N39" s="58"/>
      <c r="O39" s="58"/>
      <c r="P39" s="58"/>
    </row>
    <row r="40" spans="1:16" ht="13.5" customHeight="1">
      <c r="A40" s="42"/>
      <c r="B40" s="27"/>
      <c r="C40" s="27">
        <v>2110</v>
      </c>
      <c r="D40" s="26" t="s">
        <v>142</v>
      </c>
      <c r="E40" s="45">
        <f>SUM(I40,M40)</f>
        <v>55000</v>
      </c>
      <c r="F40" s="45">
        <f>SUM(J40,N40)</f>
        <v>55000</v>
      </c>
      <c r="G40" s="45">
        <f>SUM(K40,O40)</f>
        <v>30000</v>
      </c>
      <c r="H40" s="28">
        <f>G40/F40*100</f>
        <v>54.54545454545454</v>
      </c>
      <c r="I40" s="45"/>
      <c r="J40" s="44"/>
      <c r="K40" s="26"/>
      <c r="L40" s="26"/>
      <c r="M40" s="58">
        <v>55000</v>
      </c>
      <c r="N40" s="58">
        <v>55000</v>
      </c>
      <c r="O40" s="58">
        <v>30000</v>
      </c>
      <c r="P40" s="58">
        <f>O40/N40*100</f>
        <v>54.54545454545454</v>
      </c>
    </row>
    <row r="41" spans="1:16" ht="13.5" customHeight="1">
      <c r="A41" s="42"/>
      <c r="B41" s="27"/>
      <c r="C41" s="27"/>
      <c r="D41" s="26" t="s">
        <v>143</v>
      </c>
      <c r="E41" s="45"/>
      <c r="F41" s="45"/>
      <c r="G41" s="45"/>
      <c r="H41" s="45"/>
      <c r="I41" s="45"/>
      <c r="J41" s="44"/>
      <c r="K41" s="26"/>
      <c r="L41" s="26"/>
      <c r="M41" s="58"/>
      <c r="N41" s="58"/>
      <c r="O41" s="58"/>
      <c r="P41" s="26"/>
    </row>
    <row r="42" spans="1:16" ht="13.5" customHeight="1">
      <c r="A42" s="42"/>
      <c r="B42" s="27"/>
      <c r="C42" s="27"/>
      <c r="D42" s="26" t="s">
        <v>144</v>
      </c>
      <c r="E42" s="45"/>
      <c r="F42" s="45"/>
      <c r="G42" s="45"/>
      <c r="H42" s="45"/>
      <c r="I42" s="45"/>
      <c r="J42" s="44"/>
      <c r="K42" s="26"/>
      <c r="L42" s="26"/>
      <c r="M42" s="58"/>
      <c r="N42" s="58"/>
      <c r="O42" s="58"/>
      <c r="P42" s="26"/>
    </row>
    <row r="43" spans="1:16" ht="13.5" customHeight="1">
      <c r="A43" s="42"/>
      <c r="B43" s="42">
        <v>71013</v>
      </c>
      <c r="C43" s="42"/>
      <c r="D43" s="43" t="s">
        <v>32</v>
      </c>
      <c r="E43" s="8">
        <f>SUM(I43,M43)</f>
        <v>20000</v>
      </c>
      <c r="F43" s="8">
        <f>SUM(J43,N43)</f>
        <v>20000</v>
      </c>
      <c r="G43" s="8"/>
      <c r="H43" s="25"/>
      <c r="I43" s="8"/>
      <c r="J43" s="46"/>
      <c r="K43" s="43"/>
      <c r="L43" s="43"/>
      <c r="M43" s="65">
        <f>SUM(M44)</f>
        <v>20000</v>
      </c>
      <c r="N43" s="65">
        <f>SUM(N44)</f>
        <v>20000</v>
      </c>
      <c r="O43" s="65"/>
      <c r="P43" s="65"/>
    </row>
    <row r="44" spans="1:16" ht="13.5" customHeight="1">
      <c r="A44" s="42"/>
      <c r="B44" s="42"/>
      <c r="C44" s="42"/>
      <c r="D44" s="26" t="s">
        <v>75</v>
      </c>
      <c r="E44" s="45">
        <f>SUM(I44,M44)</f>
        <v>20000</v>
      </c>
      <c r="F44" s="45">
        <f>SUM(J44,N44)</f>
        <v>20000</v>
      </c>
      <c r="G44" s="45"/>
      <c r="H44" s="28"/>
      <c r="I44" s="45"/>
      <c r="J44" s="44"/>
      <c r="K44" s="26"/>
      <c r="L44" s="26"/>
      <c r="M44" s="58">
        <f>SUM(M46)</f>
        <v>20000</v>
      </c>
      <c r="N44" s="58">
        <f>SUM(N46)</f>
        <v>20000</v>
      </c>
      <c r="O44" s="58"/>
      <c r="P44" s="58"/>
    </row>
    <row r="45" spans="1:16" ht="13.5" customHeight="1">
      <c r="A45" s="42"/>
      <c r="B45" s="42"/>
      <c r="C45" s="42"/>
      <c r="D45" s="26" t="s">
        <v>81</v>
      </c>
      <c r="E45" s="45"/>
      <c r="F45" s="45"/>
      <c r="G45" s="45"/>
      <c r="H45" s="45"/>
      <c r="I45" s="45"/>
      <c r="J45" s="44"/>
      <c r="K45" s="26"/>
      <c r="L45" s="26"/>
      <c r="M45" s="58"/>
      <c r="N45" s="58"/>
      <c r="O45" s="58"/>
      <c r="P45" s="58"/>
    </row>
    <row r="46" spans="1:16" ht="13.5" customHeight="1">
      <c r="A46" s="42"/>
      <c r="B46" s="27"/>
      <c r="C46" s="27">
        <v>2110</v>
      </c>
      <c r="D46" s="26" t="s">
        <v>142</v>
      </c>
      <c r="E46" s="45">
        <f>SUM(I46,M46)</f>
        <v>20000</v>
      </c>
      <c r="F46" s="45">
        <f>SUM(J46,N46)</f>
        <v>20000</v>
      </c>
      <c r="G46" s="45"/>
      <c r="H46" s="28"/>
      <c r="I46" s="45"/>
      <c r="J46" s="44"/>
      <c r="K46" s="26"/>
      <c r="L46" s="26"/>
      <c r="M46" s="58">
        <v>20000</v>
      </c>
      <c r="N46" s="58">
        <v>20000</v>
      </c>
      <c r="O46" s="58"/>
      <c r="P46" s="58"/>
    </row>
    <row r="47" spans="1:16" ht="13.5" customHeight="1">
      <c r="A47" s="42"/>
      <c r="B47" s="27"/>
      <c r="C47" s="27"/>
      <c r="D47" s="26" t="s">
        <v>143</v>
      </c>
      <c r="E47" s="45"/>
      <c r="F47" s="45"/>
      <c r="G47" s="28"/>
      <c r="H47" s="45"/>
      <c r="I47" s="45"/>
      <c r="J47" s="44"/>
      <c r="K47" s="26"/>
      <c r="L47" s="26"/>
      <c r="M47" s="58"/>
      <c r="N47" s="58"/>
      <c r="O47" s="58"/>
      <c r="P47" s="26"/>
    </row>
    <row r="48" spans="1:16" ht="13.5" customHeight="1" thickBot="1">
      <c r="A48" s="47"/>
      <c r="B48" s="36"/>
      <c r="C48" s="36"/>
      <c r="D48" s="35" t="s">
        <v>144</v>
      </c>
      <c r="E48" s="48"/>
      <c r="F48" s="48"/>
      <c r="G48" s="48"/>
      <c r="H48" s="48"/>
      <c r="I48" s="48"/>
      <c r="J48" s="49"/>
      <c r="K48" s="35"/>
      <c r="L48" s="35"/>
      <c r="M48" s="59"/>
      <c r="N48" s="59"/>
      <c r="O48" s="59"/>
      <c r="P48" s="35"/>
    </row>
    <row r="49" spans="1:16" ht="13.5" customHeight="1">
      <c r="A49" s="79"/>
      <c r="B49" s="79"/>
      <c r="C49" s="79"/>
      <c r="D49" s="80"/>
      <c r="E49" s="172"/>
      <c r="F49" s="172"/>
      <c r="G49" s="173"/>
      <c r="H49" s="172"/>
      <c r="I49" s="172"/>
      <c r="J49" s="82"/>
      <c r="K49" s="80"/>
      <c r="L49" s="80"/>
      <c r="M49" s="80"/>
      <c r="N49" s="80"/>
      <c r="O49" s="80"/>
      <c r="P49" s="80"/>
    </row>
    <row r="50" spans="1:16" ht="13.5" customHeight="1">
      <c r="A50" s="263" t="s">
        <v>38</v>
      </c>
      <c r="B50" s="264"/>
      <c r="C50" s="264"/>
      <c r="D50" s="264"/>
      <c r="E50" s="264"/>
      <c r="F50" s="264"/>
      <c r="G50" s="264"/>
      <c r="H50" s="264"/>
      <c r="I50" s="264"/>
      <c r="J50" s="265"/>
      <c r="K50" s="265"/>
      <c r="L50" s="265"/>
      <c r="M50" s="265"/>
      <c r="N50" s="265"/>
      <c r="O50" s="265"/>
      <c r="P50" s="265"/>
    </row>
    <row r="51" spans="1:16" ht="13.5" customHeight="1" thickBot="1">
      <c r="A51" s="54"/>
      <c r="B51" s="54"/>
      <c r="C51" s="54"/>
      <c r="D51" s="54"/>
      <c r="E51" s="54"/>
      <c r="F51" s="54"/>
      <c r="G51" s="54"/>
      <c r="H51" s="54"/>
      <c r="I51" s="54"/>
      <c r="J51" s="55"/>
      <c r="K51" s="54"/>
      <c r="L51" s="54"/>
      <c r="M51" s="54"/>
      <c r="N51" s="54"/>
      <c r="O51" s="54"/>
      <c r="P51" s="54"/>
    </row>
    <row r="52" spans="1:16" ht="13.5" customHeight="1" thickBot="1">
      <c r="A52" s="6" t="s">
        <v>15</v>
      </c>
      <c r="B52" s="6" t="s">
        <v>16</v>
      </c>
      <c r="C52" s="6" t="s">
        <v>17</v>
      </c>
      <c r="D52" s="6" t="s">
        <v>18</v>
      </c>
      <c r="E52" s="7" t="s">
        <v>23</v>
      </c>
      <c r="F52" s="7" t="s">
        <v>24</v>
      </c>
      <c r="G52" s="7" t="s">
        <v>21</v>
      </c>
      <c r="H52" s="7" t="s">
        <v>22</v>
      </c>
      <c r="I52" s="7" t="s">
        <v>25</v>
      </c>
      <c r="J52" s="7" t="s">
        <v>131</v>
      </c>
      <c r="K52" s="7" t="s">
        <v>132</v>
      </c>
      <c r="L52" s="7" t="s">
        <v>133</v>
      </c>
      <c r="M52" s="7" t="s">
        <v>134</v>
      </c>
      <c r="N52" s="7" t="s">
        <v>135</v>
      </c>
      <c r="O52" s="7" t="s">
        <v>136</v>
      </c>
      <c r="P52" s="7" t="s">
        <v>137</v>
      </c>
    </row>
    <row r="53" spans="1:16" ht="13.5" customHeight="1">
      <c r="A53" s="37"/>
      <c r="B53" s="37">
        <v>71014</v>
      </c>
      <c r="C53" s="37"/>
      <c r="D53" s="174" t="s">
        <v>33</v>
      </c>
      <c r="E53" s="38">
        <f aca="true" t="shared" si="3" ref="E53:G54">SUM(I53,M53)</f>
        <v>5000</v>
      </c>
      <c r="F53" s="38">
        <f t="shared" si="3"/>
        <v>5000</v>
      </c>
      <c r="G53" s="38">
        <f t="shared" si="3"/>
        <v>1800</v>
      </c>
      <c r="H53" s="20">
        <f>G53/F53*100</f>
        <v>36</v>
      </c>
      <c r="I53" s="38"/>
      <c r="J53" s="39"/>
      <c r="K53" s="40"/>
      <c r="L53" s="40"/>
      <c r="M53" s="83">
        <f>SUM(M54)</f>
        <v>5000</v>
      </c>
      <c r="N53" s="83">
        <f>SUM(N54)</f>
        <v>5000</v>
      </c>
      <c r="O53" s="83">
        <f>SUM(O54)</f>
        <v>1800</v>
      </c>
      <c r="P53" s="83">
        <f>O53/N53*100</f>
        <v>36</v>
      </c>
    </row>
    <row r="54" spans="1:16" ht="13.5" customHeight="1">
      <c r="A54" s="42"/>
      <c r="B54" s="42"/>
      <c r="C54" s="42"/>
      <c r="D54" s="26" t="s">
        <v>75</v>
      </c>
      <c r="E54" s="45">
        <f t="shared" si="3"/>
        <v>5000</v>
      </c>
      <c r="F54" s="45">
        <f t="shared" si="3"/>
        <v>5000</v>
      </c>
      <c r="G54" s="45">
        <f t="shared" si="3"/>
        <v>1800</v>
      </c>
      <c r="H54" s="28">
        <f>G54/F54*100</f>
        <v>36</v>
      </c>
      <c r="I54" s="45"/>
      <c r="J54" s="44"/>
      <c r="K54" s="26"/>
      <c r="L54" s="26"/>
      <c r="M54" s="58">
        <f>SUM(M56)</f>
        <v>5000</v>
      </c>
      <c r="N54" s="58">
        <f>SUM(N56)</f>
        <v>5000</v>
      </c>
      <c r="O54" s="58">
        <f>SUM(O56)</f>
        <v>1800</v>
      </c>
      <c r="P54" s="58">
        <f>O54/N54*100</f>
        <v>36</v>
      </c>
    </row>
    <row r="55" spans="1:16" ht="13.5" customHeight="1">
      <c r="A55" s="42"/>
      <c r="B55" s="42"/>
      <c r="C55" s="42"/>
      <c r="D55" s="26" t="s">
        <v>81</v>
      </c>
      <c r="E55" s="45"/>
      <c r="F55" s="45"/>
      <c r="G55" s="45"/>
      <c r="H55" s="45"/>
      <c r="I55" s="45"/>
      <c r="J55" s="44"/>
      <c r="K55" s="26"/>
      <c r="L55" s="26"/>
      <c r="M55" s="58"/>
      <c r="N55" s="58"/>
      <c r="O55" s="58"/>
      <c r="P55" s="58"/>
    </row>
    <row r="56" spans="1:16" ht="13.5" customHeight="1">
      <c r="A56" s="42"/>
      <c r="B56" s="27"/>
      <c r="C56" s="27">
        <v>2110</v>
      </c>
      <c r="D56" s="26" t="s">
        <v>142</v>
      </c>
      <c r="E56" s="45">
        <f>SUM(I56,M56)</f>
        <v>5000</v>
      </c>
      <c r="F56" s="45">
        <f>SUM(J56,N56)</f>
        <v>5000</v>
      </c>
      <c r="G56" s="45">
        <f>SUM(K56,O56)</f>
        <v>1800</v>
      </c>
      <c r="H56" s="28">
        <f>G56/F56*100</f>
        <v>36</v>
      </c>
      <c r="I56" s="45"/>
      <c r="J56" s="44"/>
      <c r="K56" s="26"/>
      <c r="L56" s="26"/>
      <c r="M56" s="58">
        <v>5000</v>
      </c>
      <c r="N56" s="58">
        <v>5000</v>
      </c>
      <c r="O56" s="58">
        <v>1800</v>
      </c>
      <c r="P56" s="58">
        <f>O56/N56*100</f>
        <v>36</v>
      </c>
    </row>
    <row r="57" spans="1:16" ht="13.5" customHeight="1">
      <c r="A57" s="42"/>
      <c r="B57" s="27"/>
      <c r="C57" s="27"/>
      <c r="D57" s="26" t="s">
        <v>143</v>
      </c>
      <c r="E57" s="45"/>
      <c r="F57" s="45"/>
      <c r="G57" s="45"/>
      <c r="H57" s="45"/>
      <c r="I57" s="45"/>
      <c r="J57" s="44"/>
      <c r="K57" s="26"/>
      <c r="L57" s="26"/>
      <c r="M57" s="58"/>
      <c r="N57" s="58"/>
      <c r="O57" s="58"/>
      <c r="P57" s="26"/>
    </row>
    <row r="58" spans="1:16" ht="13.5" customHeight="1">
      <c r="A58" s="42"/>
      <c r="B58" s="27"/>
      <c r="C58" s="27"/>
      <c r="D58" s="26" t="s">
        <v>144</v>
      </c>
      <c r="E58" s="45"/>
      <c r="F58" s="45"/>
      <c r="G58" s="45"/>
      <c r="H58" s="45"/>
      <c r="I58" s="45"/>
      <c r="J58" s="44"/>
      <c r="K58" s="26"/>
      <c r="L58" s="26"/>
      <c r="M58" s="58"/>
      <c r="N58" s="58"/>
      <c r="O58" s="58"/>
      <c r="P58" s="26"/>
    </row>
    <row r="59" spans="1:16" ht="13.5" customHeight="1">
      <c r="A59" s="42"/>
      <c r="B59" s="42">
        <v>71015</v>
      </c>
      <c r="C59" s="42"/>
      <c r="D59" s="50" t="s">
        <v>6</v>
      </c>
      <c r="E59" s="8">
        <f aca="true" t="shared" si="4" ref="E59:G60">SUM(I59,M59)</f>
        <v>451860</v>
      </c>
      <c r="F59" s="8">
        <f t="shared" si="4"/>
        <v>452141</v>
      </c>
      <c r="G59" s="8">
        <f t="shared" si="4"/>
        <v>205610</v>
      </c>
      <c r="H59" s="25">
        <f>G59/F59*100</f>
        <v>45.47475234495434</v>
      </c>
      <c r="I59" s="8"/>
      <c r="J59" s="46"/>
      <c r="K59" s="43"/>
      <c r="L59" s="43"/>
      <c r="M59" s="65">
        <f>SUM(M60)</f>
        <v>451860</v>
      </c>
      <c r="N59" s="65">
        <f>SUM(N60)</f>
        <v>452141</v>
      </c>
      <c r="O59" s="65">
        <f>SUM(O60)</f>
        <v>205610</v>
      </c>
      <c r="P59" s="65">
        <f>O59/N59*100</f>
        <v>45.47475234495434</v>
      </c>
    </row>
    <row r="60" spans="1:16" ht="13.5" customHeight="1">
      <c r="A60" s="42"/>
      <c r="B60" s="42"/>
      <c r="C60" s="42"/>
      <c r="D60" s="26" t="s">
        <v>75</v>
      </c>
      <c r="E60" s="45">
        <f t="shared" si="4"/>
        <v>451860</v>
      </c>
      <c r="F60" s="45">
        <f t="shared" si="4"/>
        <v>452141</v>
      </c>
      <c r="G60" s="45">
        <f t="shared" si="4"/>
        <v>205610</v>
      </c>
      <c r="H60" s="28">
        <f>G60/F60*100</f>
        <v>45.47475234495434</v>
      </c>
      <c r="I60" s="45"/>
      <c r="J60" s="44"/>
      <c r="K60" s="26"/>
      <c r="L60" s="26"/>
      <c r="M60" s="58">
        <f>SUM(M62)</f>
        <v>451860</v>
      </c>
      <c r="N60" s="58">
        <f>SUM(N62)</f>
        <v>452141</v>
      </c>
      <c r="O60" s="58">
        <f>SUM(O62)</f>
        <v>205610</v>
      </c>
      <c r="P60" s="58">
        <f>O60/N60*100</f>
        <v>45.47475234495434</v>
      </c>
    </row>
    <row r="61" spans="1:16" ht="13.5" customHeight="1">
      <c r="A61" s="42"/>
      <c r="B61" s="42"/>
      <c r="C61" s="42"/>
      <c r="D61" s="26" t="s">
        <v>81</v>
      </c>
      <c r="E61" s="45"/>
      <c r="F61" s="45"/>
      <c r="G61" s="45"/>
      <c r="H61" s="45"/>
      <c r="I61" s="45"/>
      <c r="J61" s="44"/>
      <c r="K61" s="26"/>
      <c r="L61" s="26"/>
      <c r="M61" s="58"/>
      <c r="N61" s="58"/>
      <c r="O61" s="58"/>
      <c r="P61" s="58"/>
    </row>
    <row r="62" spans="1:16" ht="13.5" customHeight="1">
      <c r="A62" s="42"/>
      <c r="B62" s="27"/>
      <c r="C62" s="27">
        <v>2110</v>
      </c>
      <c r="D62" s="26" t="s">
        <v>142</v>
      </c>
      <c r="E62" s="45">
        <f>SUM(I62,M62)</f>
        <v>451860</v>
      </c>
      <c r="F62" s="45">
        <f>SUM(J62,N62)</f>
        <v>452141</v>
      </c>
      <c r="G62" s="45">
        <f>SUM(K62,O62)</f>
        <v>205610</v>
      </c>
      <c r="H62" s="28">
        <f>G62/F62*100</f>
        <v>45.47475234495434</v>
      </c>
      <c r="I62" s="45"/>
      <c r="J62" s="44"/>
      <c r="K62" s="26"/>
      <c r="L62" s="26"/>
      <c r="M62" s="58">
        <v>451860</v>
      </c>
      <c r="N62" s="58">
        <v>452141</v>
      </c>
      <c r="O62" s="58">
        <v>205610</v>
      </c>
      <c r="P62" s="58">
        <f>O62/N62*100</f>
        <v>45.47475234495434</v>
      </c>
    </row>
    <row r="63" spans="1:16" ht="13.5" customHeight="1">
      <c r="A63" s="42"/>
      <c r="B63" s="27"/>
      <c r="C63" s="27"/>
      <c r="D63" s="26" t="s">
        <v>143</v>
      </c>
      <c r="E63" s="45"/>
      <c r="F63" s="45"/>
      <c r="G63" s="28"/>
      <c r="H63" s="58"/>
      <c r="I63" s="58"/>
      <c r="J63" s="44"/>
      <c r="K63" s="26"/>
      <c r="L63" s="26"/>
      <c r="M63" s="26"/>
      <c r="N63" s="26"/>
      <c r="O63" s="26"/>
      <c r="P63" s="26"/>
    </row>
    <row r="64" spans="1:16" ht="13.5" customHeight="1" thickBot="1">
      <c r="A64" s="47"/>
      <c r="B64" s="36"/>
      <c r="C64" s="36"/>
      <c r="D64" s="35" t="s">
        <v>144</v>
      </c>
      <c r="E64" s="48"/>
      <c r="F64" s="48"/>
      <c r="G64" s="33"/>
      <c r="H64" s="59"/>
      <c r="I64" s="59"/>
      <c r="J64" s="49"/>
      <c r="K64" s="35"/>
      <c r="L64" s="35"/>
      <c r="M64" s="35"/>
      <c r="N64" s="35"/>
      <c r="O64" s="35"/>
      <c r="P64" s="35"/>
    </row>
    <row r="65" spans="1:16" s="17" customFormat="1" ht="13.5" customHeight="1">
      <c r="A65" s="37">
        <v>750</v>
      </c>
      <c r="B65" s="37"/>
      <c r="C65" s="37"/>
      <c r="D65" s="37" t="s">
        <v>7</v>
      </c>
      <c r="E65" s="38">
        <f>SUM(I65,M65)</f>
        <v>825326</v>
      </c>
      <c r="F65" s="38">
        <f aca="true" t="shared" si="5" ref="F65:G67">SUM(J65,N65)</f>
        <v>825326</v>
      </c>
      <c r="G65" s="38">
        <f t="shared" si="5"/>
        <v>461830</v>
      </c>
      <c r="H65" s="20">
        <f>G65/F65*100</f>
        <v>55.95728233449571</v>
      </c>
      <c r="I65" s="38">
        <f>SUM(I66,I75)</f>
        <v>543122</v>
      </c>
      <c r="J65" s="38">
        <f>SUM(J66,J75)</f>
        <v>543122</v>
      </c>
      <c r="K65" s="38">
        <f>SUM(K66,K75)</f>
        <v>292300</v>
      </c>
      <c r="L65" s="83">
        <f>K65/J65*100</f>
        <v>53.8184790894127</v>
      </c>
      <c r="M65" s="38">
        <f>SUM(M66,M75)</f>
        <v>282204</v>
      </c>
      <c r="N65" s="38">
        <f>SUM(N66,N75)</f>
        <v>282204</v>
      </c>
      <c r="O65" s="38">
        <f>SUM(O66,O75)</f>
        <v>169530</v>
      </c>
      <c r="P65" s="83">
        <f>O65/N65*100</f>
        <v>60.073563804907096</v>
      </c>
    </row>
    <row r="66" spans="1:16" ht="13.5" customHeight="1">
      <c r="A66" s="42"/>
      <c r="B66" s="42">
        <v>75011</v>
      </c>
      <c r="C66" s="42"/>
      <c r="D66" s="43" t="s">
        <v>2</v>
      </c>
      <c r="E66" s="8">
        <f>SUM(I66,M66)</f>
        <v>783326</v>
      </c>
      <c r="F66" s="8">
        <f t="shared" si="5"/>
        <v>783326</v>
      </c>
      <c r="G66" s="8">
        <f t="shared" si="5"/>
        <v>419830</v>
      </c>
      <c r="H66" s="25">
        <f>G66/F66*100</f>
        <v>53.5958208970467</v>
      </c>
      <c r="I66" s="8">
        <f>SUM(I67)</f>
        <v>543122</v>
      </c>
      <c r="J66" s="8">
        <f>SUM(J67)</f>
        <v>543122</v>
      </c>
      <c r="K66" s="8">
        <f>SUM(K67)</f>
        <v>292300</v>
      </c>
      <c r="L66" s="65">
        <f>K66/J66*100</f>
        <v>53.8184790894127</v>
      </c>
      <c r="M66" s="8">
        <f>SUM(M67)</f>
        <v>240204</v>
      </c>
      <c r="N66" s="8">
        <f>SUM(N67)</f>
        <v>240204</v>
      </c>
      <c r="O66" s="8">
        <f>SUM(O67)</f>
        <v>127530</v>
      </c>
      <c r="P66" s="65">
        <f>O66/N66*100</f>
        <v>53.0923714842384</v>
      </c>
    </row>
    <row r="67" spans="1:16" ht="13.5" customHeight="1">
      <c r="A67" s="42"/>
      <c r="B67" s="42"/>
      <c r="C67" s="42"/>
      <c r="D67" s="26" t="s">
        <v>75</v>
      </c>
      <c r="E67" s="45">
        <f>SUM(I67,M67)</f>
        <v>783326</v>
      </c>
      <c r="F67" s="45">
        <f t="shared" si="5"/>
        <v>783326</v>
      </c>
      <c r="G67" s="45">
        <f t="shared" si="5"/>
        <v>419830</v>
      </c>
      <c r="H67" s="28">
        <f>G67/F67*100</f>
        <v>53.5958208970467</v>
      </c>
      <c r="I67" s="45">
        <f>SUM(I69,I72)</f>
        <v>543122</v>
      </c>
      <c r="J67" s="45">
        <f>SUM(J69,J72)</f>
        <v>543122</v>
      </c>
      <c r="K67" s="45">
        <f>SUM(K69,K72)</f>
        <v>292300</v>
      </c>
      <c r="L67" s="58">
        <f>K67/J67*100</f>
        <v>53.8184790894127</v>
      </c>
      <c r="M67" s="45">
        <f>SUM(M69,M72)</f>
        <v>240204</v>
      </c>
      <c r="N67" s="45">
        <f>SUM(N69,N72)</f>
        <v>240204</v>
      </c>
      <c r="O67" s="45">
        <f>SUM(O69,O72)</f>
        <v>127530</v>
      </c>
      <c r="P67" s="58">
        <f>O67/N67*100</f>
        <v>53.0923714842384</v>
      </c>
    </row>
    <row r="68" spans="1:16" ht="13.5" customHeight="1">
      <c r="A68" s="42"/>
      <c r="B68" s="42"/>
      <c r="C68" s="42"/>
      <c r="D68" s="26" t="s">
        <v>81</v>
      </c>
      <c r="E68" s="45"/>
      <c r="F68" s="45"/>
      <c r="G68" s="45"/>
      <c r="H68" s="45"/>
      <c r="I68" s="45"/>
      <c r="J68" s="45"/>
      <c r="K68" s="45"/>
      <c r="L68" s="58"/>
      <c r="M68" s="45"/>
      <c r="N68" s="45"/>
      <c r="O68" s="45"/>
      <c r="P68" s="58"/>
    </row>
    <row r="69" spans="1:16" ht="13.5" customHeight="1">
      <c r="A69" s="42"/>
      <c r="B69" s="27"/>
      <c r="C69" s="29">
        <v>2010</v>
      </c>
      <c r="D69" s="30" t="s">
        <v>76</v>
      </c>
      <c r="E69" s="45">
        <f>SUM(I69,M69)</f>
        <v>543122</v>
      </c>
      <c r="F69" s="45">
        <f>SUM(J69,N69)</f>
        <v>543122</v>
      </c>
      <c r="G69" s="45">
        <f>SUM(K69,O69)</f>
        <v>292300</v>
      </c>
      <c r="H69" s="28">
        <f>G69/F69*100</f>
        <v>53.8184790894127</v>
      </c>
      <c r="I69" s="58">
        <v>543122</v>
      </c>
      <c r="J69" s="58">
        <v>543122</v>
      </c>
      <c r="K69" s="58">
        <v>292300</v>
      </c>
      <c r="L69" s="58">
        <f>K69/J69*100</f>
        <v>53.8184790894127</v>
      </c>
      <c r="M69" s="58"/>
      <c r="N69" s="58"/>
      <c r="O69" s="58"/>
      <c r="P69" s="58"/>
    </row>
    <row r="70" spans="1:16" ht="13.5" customHeight="1">
      <c r="A70" s="42"/>
      <c r="B70" s="27"/>
      <c r="C70" s="23"/>
      <c r="D70" s="30" t="s">
        <v>140</v>
      </c>
      <c r="E70" s="45"/>
      <c r="F70" s="45"/>
      <c r="G70" s="45"/>
      <c r="H70" s="58"/>
      <c r="I70" s="45"/>
      <c r="J70" s="45"/>
      <c r="K70" s="45"/>
      <c r="L70" s="58"/>
      <c r="M70" s="45"/>
      <c r="N70" s="45"/>
      <c r="O70" s="45"/>
      <c r="P70" s="58"/>
    </row>
    <row r="71" spans="1:16" ht="13.5" customHeight="1">
      <c r="A71" s="42"/>
      <c r="B71" s="27"/>
      <c r="C71" s="23"/>
      <c r="D71" s="30" t="s">
        <v>141</v>
      </c>
      <c r="E71" s="45"/>
      <c r="F71" s="45"/>
      <c r="G71" s="45"/>
      <c r="H71" s="58"/>
      <c r="I71" s="45"/>
      <c r="J71" s="45"/>
      <c r="K71" s="45"/>
      <c r="L71" s="26"/>
      <c r="M71" s="45"/>
      <c r="N71" s="45"/>
      <c r="O71" s="45"/>
      <c r="P71" s="58"/>
    </row>
    <row r="72" spans="1:16" s="60" customFormat="1" ht="13.5" customHeight="1">
      <c r="A72" s="42"/>
      <c r="B72" s="27"/>
      <c r="C72" s="27">
        <v>2110</v>
      </c>
      <c r="D72" s="26" t="s">
        <v>142</v>
      </c>
      <c r="E72" s="45">
        <f>SUM(I72,M72)</f>
        <v>240204</v>
      </c>
      <c r="F72" s="45">
        <f>SUM(J72,N72)</f>
        <v>240204</v>
      </c>
      <c r="G72" s="45">
        <f>SUM(K72,O72)</f>
        <v>127530</v>
      </c>
      <c r="H72" s="28">
        <f>G72/F72*100</f>
        <v>53.0923714842384</v>
      </c>
      <c r="I72" s="45"/>
      <c r="J72" s="45"/>
      <c r="K72" s="45"/>
      <c r="L72" s="26"/>
      <c r="M72" s="45">
        <v>240204</v>
      </c>
      <c r="N72" s="45">
        <v>240204</v>
      </c>
      <c r="O72" s="45">
        <v>127530</v>
      </c>
      <c r="P72" s="58">
        <f>O72/N72*100</f>
        <v>53.0923714842384</v>
      </c>
    </row>
    <row r="73" spans="1:16" s="60" customFormat="1" ht="13.5" customHeight="1">
      <c r="A73" s="42"/>
      <c r="B73" s="27"/>
      <c r="C73" s="27"/>
      <c r="D73" s="26" t="s">
        <v>143</v>
      </c>
      <c r="E73" s="45"/>
      <c r="F73" s="45"/>
      <c r="G73" s="45"/>
      <c r="H73" s="58"/>
      <c r="I73" s="58"/>
      <c r="J73" s="58"/>
      <c r="K73" s="58"/>
      <c r="L73" s="26"/>
      <c r="M73" s="58"/>
      <c r="N73" s="58"/>
      <c r="O73" s="58"/>
      <c r="P73" s="26"/>
    </row>
    <row r="74" spans="1:16" s="60" customFormat="1" ht="13.5" customHeight="1">
      <c r="A74" s="42"/>
      <c r="B74" s="27"/>
      <c r="C74" s="27"/>
      <c r="D74" s="26" t="s">
        <v>144</v>
      </c>
      <c r="E74" s="45"/>
      <c r="F74" s="45"/>
      <c r="G74" s="45"/>
      <c r="H74" s="58"/>
      <c r="I74" s="58"/>
      <c r="J74" s="58"/>
      <c r="K74" s="58"/>
      <c r="L74" s="26"/>
      <c r="M74" s="58"/>
      <c r="N74" s="58"/>
      <c r="O74" s="58"/>
      <c r="P74" s="26"/>
    </row>
    <row r="75" spans="1:16" ht="13.5" customHeight="1">
      <c r="A75" s="61"/>
      <c r="B75" s="42">
        <v>75045</v>
      </c>
      <c r="C75" s="42"/>
      <c r="D75" s="62" t="s">
        <v>79</v>
      </c>
      <c r="E75" s="8">
        <f aca="true" t="shared" si="6" ref="E75:G76">SUM(I75,M75)</f>
        <v>42000</v>
      </c>
      <c r="F75" s="8">
        <f t="shared" si="6"/>
        <v>42000</v>
      </c>
      <c r="G75" s="8">
        <f t="shared" si="6"/>
        <v>42000</v>
      </c>
      <c r="H75" s="25">
        <f>G75/F75*100</f>
        <v>100</v>
      </c>
      <c r="I75" s="8"/>
      <c r="J75" s="8"/>
      <c r="K75" s="8"/>
      <c r="L75" s="26"/>
      <c r="M75" s="8">
        <f>SUM(M76)</f>
        <v>42000</v>
      </c>
      <c r="N75" s="8">
        <f>SUM(N76)</f>
        <v>42000</v>
      </c>
      <c r="O75" s="8">
        <f>SUM(O76)</f>
        <v>42000</v>
      </c>
      <c r="P75" s="65">
        <f>O75/N75*100</f>
        <v>100</v>
      </c>
    </row>
    <row r="76" spans="1:16" ht="13.5" customHeight="1">
      <c r="A76" s="61"/>
      <c r="B76" s="42"/>
      <c r="C76" s="42"/>
      <c r="D76" s="26" t="s">
        <v>75</v>
      </c>
      <c r="E76" s="45">
        <f t="shared" si="6"/>
        <v>42000</v>
      </c>
      <c r="F76" s="45">
        <f t="shared" si="6"/>
        <v>42000</v>
      </c>
      <c r="G76" s="45">
        <f t="shared" si="6"/>
        <v>42000</v>
      </c>
      <c r="H76" s="28">
        <f>G76/F76*100</f>
        <v>100</v>
      </c>
      <c r="I76" s="45"/>
      <c r="J76" s="45"/>
      <c r="K76" s="45"/>
      <c r="L76" s="26"/>
      <c r="M76" s="45">
        <f>SUM(M78)</f>
        <v>42000</v>
      </c>
      <c r="N76" s="45">
        <f>SUM(N78)</f>
        <v>42000</v>
      </c>
      <c r="O76" s="45">
        <f>SUM(O78)</f>
        <v>42000</v>
      </c>
      <c r="P76" s="58">
        <f>O76/N76*100</f>
        <v>100</v>
      </c>
    </row>
    <row r="77" spans="1:16" ht="13.5" customHeight="1">
      <c r="A77" s="61"/>
      <c r="B77" s="42"/>
      <c r="C77" s="42"/>
      <c r="D77" s="26" t="s">
        <v>81</v>
      </c>
      <c r="E77" s="45"/>
      <c r="F77" s="45"/>
      <c r="G77" s="45"/>
      <c r="H77" s="45"/>
      <c r="I77" s="45"/>
      <c r="J77" s="45"/>
      <c r="K77" s="45"/>
      <c r="L77" s="26"/>
      <c r="M77" s="45"/>
      <c r="N77" s="45"/>
      <c r="O77" s="45"/>
      <c r="P77" s="58"/>
    </row>
    <row r="78" spans="1:16" ht="13.5" customHeight="1">
      <c r="A78" s="63"/>
      <c r="B78" s="27"/>
      <c r="C78" s="27">
        <v>2110</v>
      </c>
      <c r="D78" s="26" t="s">
        <v>142</v>
      </c>
      <c r="E78" s="45">
        <f>SUM(I78,M78)</f>
        <v>42000</v>
      </c>
      <c r="F78" s="45">
        <f>SUM(J78,N78)</f>
        <v>42000</v>
      </c>
      <c r="G78" s="45">
        <f>SUM(K78,O78)</f>
        <v>42000</v>
      </c>
      <c r="H78" s="28">
        <f>G78/F78*100</f>
        <v>100</v>
      </c>
      <c r="I78" s="58"/>
      <c r="J78" s="44"/>
      <c r="K78" s="26"/>
      <c r="L78" s="26"/>
      <c r="M78" s="58">
        <v>42000</v>
      </c>
      <c r="N78" s="58">
        <v>42000</v>
      </c>
      <c r="O78" s="58">
        <v>42000</v>
      </c>
      <c r="P78" s="58">
        <f>O78/N78*100</f>
        <v>100</v>
      </c>
    </row>
    <row r="79" spans="1:16" ht="13.5" customHeight="1">
      <c r="A79" s="63"/>
      <c r="B79" s="27"/>
      <c r="C79" s="27"/>
      <c r="D79" s="26" t="s">
        <v>143</v>
      </c>
      <c r="E79" s="45"/>
      <c r="F79" s="45"/>
      <c r="G79" s="45"/>
      <c r="H79" s="58"/>
      <c r="I79" s="58"/>
      <c r="J79" s="44"/>
      <c r="K79" s="26"/>
      <c r="L79" s="26"/>
      <c r="M79" s="26"/>
      <c r="N79" s="26"/>
      <c r="O79" s="26"/>
      <c r="P79" s="26"/>
    </row>
    <row r="80" spans="1:16" ht="13.5" customHeight="1" thickBot="1">
      <c r="A80" s="64"/>
      <c r="B80" s="36"/>
      <c r="C80" s="36"/>
      <c r="D80" s="35" t="s">
        <v>144</v>
      </c>
      <c r="E80" s="48"/>
      <c r="F80" s="48"/>
      <c r="G80" s="48"/>
      <c r="H80" s="59"/>
      <c r="I80" s="59"/>
      <c r="J80" s="49"/>
      <c r="K80" s="35"/>
      <c r="L80" s="35"/>
      <c r="M80" s="35"/>
      <c r="N80" s="35"/>
      <c r="O80" s="35"/>
      <c r="P80" s="35"/>
    </row>
    <row r="81" spans="1:16" ht="13.5" customHeight="1">
      <c r="A81" s="37">
        <v>751</v>
      </c>
      <c r="B81" s="37"/>
      <c r="C81" s="37"/>
      <c r="D81" s="37" t="s">
        <v>145</v>
      </c>
      <c r="E81" s="38">
        <f>SUM(I81,M81)</f>
        <v>17260</v>
      </c>
      <c r="F81" s="38">
        <f>SUM(J81,N81)</f>
        <v>200440</v>
      </c>
      <c r="G81" s="38">
        <f>SUM(K81,O81)</f>
        <v>191716</v>
      </c>
      <c r="H81" s="20">
        <f>G81/F81*100</f>
        <v>95.64757533426462</v>
      </c>
      <c r="I81" s="38">
        <f>SUM(I84,I91)</f>
        <v>17260</v>
      </c>
      <c r="J81" s="38">
        <f>SUM(J84,J91)</f>
        <v>200440</v>
      </c>
      <c r="K81" s="38">
        <f>SUM(K84,K91)</f>
        <v>191716</v>
      </c>
      <c r="L81" s="83">
        <f>K81/J81*100</f>
        <v>95.64757533426462</v>
      </c>
      <c r="M81" s="21"/>
      <c r="N81" s="21"/>
      <c r="O81" s="21"/>
      <c r="P81" s="21"/>
    </row>
    <row r="82" spans="1:16" ht="13.5" customHeight="1">
      <c r="A82" s="42"/>
      <c r="B82" s="42"/>
      <c r="C82" s="42"/>
      <c r="D82" s="42" t="s">
        <v>146</v>
      </c>
      <c r="E82" s="45"/>
      <c r="F82" s="45"/>
      <c r="G82" s="45"/>
      <c r="H82" s="8"/>
      <c r="I82" s="8"/>
      <c r="J82" s="8"/>
      <c r="K82" s="8"/>
      <c r="L82" s="58"/>
      <c r="M82" s="26"/>
      <c r="N82" s="26"/>
      <c r="O82" s="26"/>
      <c r="P82" s="26"/>
    </row>
    <row r="83" spans="1:16" ht="13.5" customHeight="1">
      <c r="A83" s="42"/>
      <c r="B83" s="42"/>
      <c r="C83" s="42"/>
      <c r="D83" s="42" t="s">
        <v>147</v>
      </c>
      <c r="E83" s="45"/>
      <c r="F83" s="45"/>
      <c r="G83" s="45"/>
      <c r="H83" s="8"/>
      <c r="I83" s="8"/>
      <c r="J83" s="8"/>
      <c r="K83" s="8"/>
      <c r="L83" s="58"/>
      <c r="M83" s="26"/>
      <c r="N83" s="26"/>
      <c r="O83" s="26"/>
      <c r="P83" s="26"/>
    </row>
    <row r="84" spans="1:16" ht="13.5" customHeight="1">
      <c r="A84" s="42"/>
      <c r="B84" s="42">
        <v>75101</v>
      </c>
      <c r="C84" s="42"/>
      <c r="D84" s="50" t="s">
        <v>96</v>
      </c>
      <c r="E84" s="8">
        <f>SUM(I84,M84)</f>
        <v>17260</v>
      </c>
      <c r="F84" s="8">
        <f>SUM(J84,N84)</f>
        <v>17260</v>
      </c>
      <c r="G84" s="8">
        <f>SUM(K84,O84)</f>
        <v>8536</v>
      </c>
      <c r="H84" s="25">
        <f>G84/F84*100</f>
        <v>49.45538818076478</v>
      </c>
      <c r="I84" s="8">
        <f>SUM(I86)</f>
        <v>17260</v>
      </c>
      <c r="J84" s="8">
        <f>SUM(J86)</f>
        <v>17260</v>
      </c>
      <c r="K84" s="8">
        <f>SUM(K86)</f>
        <v>8536</v>
      </c>
      <c r="L84" s="65">
        <f>K84/J84*100</f>
        <v>49.45538818076478</v>
      </c>
      <c r="M84" s="26"/>
      <c r="N84" s="26"/>
      <c r="O84" s="26"/>
      <c r="P84" s="26"/>
    </row>
    <row r="85" spans="1:16" ht="13.5" customHeight="1">
      <c r="A85" s="26"/>
      <c r="B85" s="26"/>
      <c r="C85" s="26"/>
      <c r="D85" s="43" t="s">
        <v>97</v>
      </c>
      <c r="E85" s="58"/>
      <c r="F85" s="58"/>
      <c r="G85" s="58"/>
      <c r="H85" s="58"/>
      <c r="I85" s="58"/>
      <c r="J85" s="58"/>
      <c r="K85" s="58"/>
      <c r="L85" s="58"/>
      <c r="M85" s="26"/>
      <c r="N85" s="26"/>
      <c r="O85" s="26"/>
      <c r="P85" s="26"/>
    </row>
    <row r="86" spans="1:16" ht="13.5" customHeight="1">
      <c r="A86" s="42"/>
      <c r="B86" s="42"/>
      <c r="C86" s="42"/>
      <c r="D86" s="26" t="s">
        <v>75</v>
      </c>
      <c r="E86" s="45">
        <f>SUM(I86,M86)</f>
        <v>17260</v>
      </c>
      <c r="F86" s="45">
        <f>SUM(J86,N86)</f>
        <v>17260</v>
      </c>
      <c r="G86" s="45">
        <f>SUM(K86,O86)</f>
        <v>8536</v>
      </c>
      <c r="H86" s="28">
        <f>G86/F86*100</f>
        <v>49.45538818076478</v>
      </c>
      <c r="I86" s="45">
        <f>SUM(I88)</f>
        <v>17260</v>
      </c>
      <c r="J86" s="45">
        <f>SUM(J88)</f>
        <v>17260</v>
      </c>
      <c r="K86" s="45">
        <f>SUM(K88)</f>
        <v>8536</v>
      </c>
      <c r="L86" s="58">
        <f>K86/J86*100</f>
        <v>49.45538818076478</v>
      </c>
      <c r="M86" s="26"/>
      <c r="N86" s="26"/>
      <c r="O86" s="26"/>
      <c r="P86" s="26"/>
    </row>
    <row r="87" spans="1:16" ht="13.5" customHeight="1">
      <c r="A87" s="42"/>
      <c r="B87" s="42"/>
      <c r="C87" s="42"/>
      <c r="D87" s="26" t="s">
        <v>81</v>
      </c>
      <c r="E87" s="45"/>
      <c r="F87" s="45"/>
      <c r="G87" s="45"/>
      <c r="H87" s="58"/>
      <c r="I87" s="58"/>
      <c r="J87" s="58"/>
      <c r="K87" s="58"/>
      <c r="L87" s="58"/>
      <c r="M87" s="26"/>
      <c r="N87" s="26"/>
      <c r="O87" s="26"/>
      <c r="P87" s="26"/>
    </row>
    <row r="88" spans="1:16" ht="13.5" customHeight="1">
      <c r="A88" s="42"/>
      <c r="B88" s="27"/>
      <c r="C88" s="29">
        <v>2010</v>
      </c>
      <c r="D88" s="30" t="s">
        <v>76</v>
      </c>
      <c r="E88" s="45">
        <f>SUM(I88,M88)</f>
        <v>17260</v>
      </c>
      <c r="F88" s="45">
        <f>SUM(J88,N88)</f>
        <v>17260</v>
      </c>
      <c r="G88" s="45">
        <f>SUM(K88,O88)</f>
        <v>8536</v>
      </c>
      <c r="H88" s="28">
        <f>G88/F88*100</f>
        <v>49.45538818076478</v>
      </c>
      <c r="I88" s="45">
        <v>17260</v>
      </c>
      <c r="J88" s="45">
        <v>17260</v>
      </c>
      <c r="K88" s="45">
        <v>8536</v>
      </c>
      <c r="L88" s="58">
        <f>K88/J88*100</f>
        <v>49.45538818076478</v>
      </c>
      <c r="M88" s="26"/>
      <c r="N88" s="26"/>
      <c r="O88" s="26"/>
      <c r="P88" s="26"/>
    </row>
    <row r="89" spans="1:16" ht="13.5" customHeight="1">
      <c r="A89" s="42"/>
      <c r="B89" s="27"/>
      <c r="C89" s="23"/>
      <c r="D89" s="30" t="s">
        <v>140</v>
      </c>
      <c r="E89" s="45"/>
      <c r="F89" s="45"/>
      <c r="G89" s="45"/>
      <c r="H89" s="58"/>
      <c r="I89" s="58"/>
      <c r="J89" s="58"/>
      <c r="K89" s="58"/>
      <c r="L89" s="58"/>
      <c r="M89" s="26"/>
      <c r="N89" s="26"/>
      <c r="O89" s="26"/>
      <c r="P89" s="26"/>
    </row>
    <row r="90" spans="1:16" ht="13.5" customHeight="1">
      <c r="A90" s="42"/>
      <c r="B90" s="27"/>
      <c r="C90" s="23"/>
      <c r="D90" s="30" t="s">
        <v>141</v>
      </c>
      <c r="E90" s="45"/>
      <c r="F90" s="45"/>
      <c r="G90" s="45"/>
      <c r="H90" s="58"/>
      <c r="I90" s="58"/>
      <c r="J90" s="58"/>
      <c r="K90" s="58"/>
      <c r="L90" s="58"/>
      <c r="M90" s="26"/>
      <c r="N90" s="26"/>
      <c r="O90" s="26"/>
      <c r="P90" s="26"/>
    </row>
    <row r="91" spans="1:16" ht="13.5" customHeight="1">
      <c r="A91" s="42"/>
      <c r="B91" s="42">
        <v>75107</v>
      </c>
      <c r="C91" s="23"/>
      <c r="D91" s="66" t="s">
        <v>148</v>
      </c>
      <c r="E91" s="8"/>
      <c r="F91" s="8">
        <f>SUM(J91,N91)</f>
        <v>183180</v>
      </c>
      <c r="G91" s="8">
        <f>SUM(K91,O91)</f>
        <v>183180</v>
      </c>
      <c r="H91" s="25">
        <f>G91/F91*100</f>
        <v>100</v>
      </c>
      <c r="I91" s="65"/>
      <c r="J91" s="65">
        <f>SUM(J92)</f>
        <v>183180</v>
      </c>
      <c r="K91" s="65">
        <f>SUM(K92)</f>
        <v>183180</v>
      </c>
      <c r="L91" s="65">
        <f>K91/J91*100</f>
        <v>100</v>
      </c>
      <c r="M91" s="43"/>
      <c r="N91" s="43"/>
      <c r="O91" s="43"/>
      <c r="P91" s="43"/>
    </row>
    <row r="92" spans="1:16" ht="13.5" customHeight="1">
      <c r="A92" s="42"/>
      <c r="B92" s="27"/>
      <c r="C92" s="42"/>
      <c r="D92" s="26" t="s">
        <v>75</v>
      </c>
      <c r="E92" s="45"/>
      <c r="F92" s="45">
        <f>SUM(J92,N92)</f>
        <v>183180</v>
      </c>
      <c r="G92" s="45">
        <f>SUM(K92,O92)</f>
        <v>183180</v>
      </c>
      <c r="H92" s="28">
        <f>G92/F92*100</f>
        <v>100</v>
      </c>
      <c r="I92" s="58"/>
      <c r="J92" s="58">
        <f>SUM(J94)</f>
        <v>183180</v>
      </c>
      <c r="K92" s="58">
        <f>SUM(K94)</f>
        <v>183180</v>
      </c>
      <c r="L92" s="58">
        <f>K92/J92*100</f>
        <v>100</v>
      </c>
      <c r="M92" s="26"/>
      <c r="N92" s="26"/>
      <c r="O92" s="26"/>
      <c r="P92" s="26"/>
    </row>
    <row r="93" spans="1:16" ht="13.5" customHeight="1">
      <c r="A93" s="42"/>
      <c r="B93" s="27"/>
      <c r="C93" s="42"/>
      <c r="D93" s="26" t="s">
        <v>81</v>
      </c>
      <c r="E93" s="45"/>
      <c r="F93" s="45"/>
      <c r="G93" s="45"/>
      <c r="H93" s="58"/>
      <c r="I93" s="58"/>
      <c r="J93" s="44"/>
      <c r="K93" s="26"/>
      <c r="L93" s="58"/>
      <c r="M93" s="26"/>
      <c r="N93" s="26"/>
      <c r="O93" s="26"/>
      <c r="P93" s="26"/>
    </row>
    <row r="94" spans="1:16" ht="13.5" customHeight="1">
      <c r="A94" s="42"/>
      <c r="B94" s="27"/>
      <c r="C94" s="29">
        <v>2010</v>
      </c>
      <c r="D94" s="30" t="s">
        <v>76</v>
      </c>
      <c r="E94" s="45"/>
      <c r="F94" s="45">
        <f>SUM(J94,N94)</f>
        <v>183180</v>
      </c>
      <c r="G94" s="45">
        <f>SUM(K94,O94)</f>
        <v>183180</v>
      </c>
      <c r="H94" s="28">
        <f>G94/F94*100</f>
        <v>100</v>
      </c>
      <c r="I94" s="58"/>
      <c r="J94" s="58">
        <f>SUM(J102:J103)</f>
        <v>183180</v>
      </c>
      <c r="K94" s="58">
        <f>SUM(K102:K103)</f>
        <v>183180</v>
      </c>
      <c r="L94" s="58">
        <f>K94/J94*100</f>
        <v>100</v>
      </c>
      <c r="M94" s="26"/>
      <c r="N94" s="26"/>
      <c r="O94" s="26"/>
      <c r="P94" s="26"/>
    </row>
    <row r="95" spans="1:16" ht="13.5" customHeight="1">
      <c r="A95" s="42"/>
      <c r="B95" s="27"/>
      <c r="C95" s="23"/>
      <c r="D95" s="30" t="s">
        <v>140</v>
      </c>
      <c r="E95" s="45"/>
      <c r="F95" s="45"/>
      <c r="G95" s="28"/>
      <c r="H95" s="58"/>
      <c r="I95" s="58"/>
      <c r="J95" s="44"/>
      <c r="K95" s="26"/>
      <c r="L95" s="26"/>
      <c r="M95" s="26"/>
      <c r="N95" s="26"/>
      <c r="O95" s="26"/>
      <c r="P95" s="26"/>
    </row>
    <row r="96" spans="1:16" ht="13.5" customHeight="1">
      <c r="A96" s="42"/>
      <c r="B96" s="27"/>
      <c r="C96" s="23"/>
      <c r="D96" s="30" t="s">
        <v>141</v>
      </c>
      <c r="E96" s="45"/>
      <c r="F96" s="45"/>
      <c r="G96" s="25"/>
      <c r="H96" s="58"/>
      <c r="I96" s="58"/>
      <c r="J96" s="44"/>
      <c r="K96" s="26"/>
      <c r="L96" s="26"/>
      <c r="M96" s="26"/>
      <c r="N96" s="26"/>
      <c r="O96" s="26"/>
      <c r="P96" s="26"/>
    </row>
    <row r="97" spans="1:16" ht="13.5" customHeight="1" thickBot="1">
      <c r="A97" s="47"/>
      <c r="B97" s="36"/>
      <c r="C97" s="31"/>
      <c r="D97" s="35" t="s">
        <v>81</v>
      </c>
      <c r="E97" s="48"/>
      <c r="F97" s="48"/>
      <c r="G97" s="33"/>
      <c r="H97" s="59"/>
      <c r="I97" s="59"/>
      <c r="J97" s="49"/>
      <c r="K97" s="35"/>
      <c r="L97" s="35"/>
      <c r="M97" s="35"/>
      <c r="N97" s="35"/>
      <c r="O97" s="35"/>
      <c r="P97" s="35"/>
    </row>
    <row r="99" spans="1:16" ht="13.5" customHeight="1">
      <c r="A99" s="263" t="s">
        <v>40</v>
      </c>
      <c r="B99" s="264"/>
      <c r="C99" s="264"/>
      <c r="D99" s="264"/>
      <c r="E99" s="264"/>
      <c r="F99" s="264"/>
      <c r="G99" s="264"/>
      <c r="H99" s="264"/>
      <c r="I99" s="264"/>
      <c r="J99" s="265"/>
      <c r="K99" s="265"/>
      <c r="L99" s="265"/>
      <c r="M99" s="265"/>
      <c r="N99" s="265"/>
      <c r="O99" s="265"/>
      <c r="P99" s="265"/>
    </row>
    <row r="100" spans="1:16" ht="13.5" customHeight="1" thickBot="1">
      <c r="A100" s="54"/>
      <c r="B100" s="54"/>
      <c r="C100" s="54"/>
      <c r="D100" s="54"/>
      <c r="E100" s="54"/>
      <c r="F100" s="54"/>
      <c r="G100" s="54"/>
      <c r="H100" s="54"/>
      <c r="I100" s="54"/>
      <c r="J100" s="55"/>
      <c r="K100" s="54"/>
      <c r="L100" s="54"/>
      <c r="M100" s="54"/>
      <c r="N100" s="54"/>
      <c r="O100" s="54"/>
      <c r="P100" s="54"/>
    </row>
    <row r="101" spans="1:16" ht="13.5" customHeight="1" thickBot="1">
      <c r="A101" s="6" t="s">
        <v>15</v>
      </c>
      <c r="B101" s="6" t="s">
        <v>16</v>
      </c>
      <c r="C101" s="6" t="s">
        <v>17</v>
      </c>
      <c r="D101" s="6" t="s">
        <v>18</v>
      </c>
      <c r="E101" s="7" t="s">
        <v>23</v>
      </c>
      <c r="F101" s="7" t="s">
        <v>24</v>
      </c>
      <c r="G101" s="7" t="s">
        <v>21</v>
      </c>
      <c r="H101" s="7" t="s">
        <v>22</v>
      </c>
      <c r="I101" s="7" t="s">
        <v>25</v>
      </c>
      <c r="J101" s="7" t="s">
        <v>131</v>
      </c>
      <c r="K101" s="7" t="s">
        <v>132</v>
      </c>
      <c r="L101" s="7" t="s">
        <v>133</v>
      </c>
      <c r="M101" s="7" t="s">
        <v>134</v>
      </c>
      <c r="N101" s="7" t="s">
        <v>135</v>
      </c>
      <c r="O101" s="7" t="s">
        <v>136</v>
      </c>
      <c r="P101" s="7" t="s">
        <v>137</v>
      </c>
    </row>
    <row r="102" spans="1:16" ht="13.5" customHeight="1">
      <c r="A102" s="37"/>
      <c r="B102" s="22"/>
      <c r="C102" s="18"/>
      <c r="D102" s="188" t="s">
        <v>161</v>
      </c>
      <c r="E102" s="56"/>
      <c r="F102" s="56">
        <f>SUM(J102,N102)</f>
        <v>106457</v>
      </c>
      <c r="G102" s="56">
        <f>SUM(K102,O102)</f>
        <v>106457</v>
      </c>
      <c r="H102" s="189">
        <f>G102/F102*100</f>
        <v>100</v>
      </c>
      <c r="I102" s="68"/>
      <c r="J102" s="68">
        <v>106457</v>
      </c>
      <c r="K102" s="68">
        <v>106457</v>
      </c>
      <c r="L102" s="68">
        <f>K102/J102*100</f>
        <v>100</v>
      </c>
      <c r="M102" s="21"/>
      <c r="N102" s="21"/>
      <c r="O102" s="21"/>
      <c r="P102" s="21"/>
    </row>
    <row r="103" spans="1:16" ht="13.5" customHeight="1" thickBot="1">
      <c r="A103" s="47"/>
      <c r="B103" s="36"/>
      <c r="C103" s="31"/>
      <c r="D103" s="32" t="s">
        <v>162</v>
      </c>
      <c r="E103" s="48"/>
      <c r="F103" s="48">
        <f>SUM(J103,N103)</f>
        <v>76723</v>
      </c>
      <c r="G103" s="48">
        <f>SUM(K103,O103)</f>
        <v>76723</v>
      </c>
      <c r="H103" s="78">
        <f>G103/F103*100</f>
        <v>100</v>
      </c>
      <c r="I103" s="59"/>
      <c r="J103" s="59">
        <v>76723</v>
      </c>
      <c r="K103" s="59">
        <v>76723</v>
      </c>
      <c r="L103" s="59">
        <f>K103/J103*100</f>
        <v>100</v>
      </c>
      <c r="M103" s="35"/>
      <c r="N103" s="35"/>
      <c r="O103" s="35"/>
      <c r="P103" s="35"/>
    </row>
    <row r="104" spans="1:16" ht="13.5" customHeight="1">
      <c r="A104" s="37">
        <v>752</v>
      </c>
      <c r="B104" s="37"/>
      <c r="C104" s="37"/>
      <c r="D104" s="37" t="s">
        <v>8</v>
      </c>
      <c r="E104" s="38">
        <f aca="true" t="shared" si="7" ref="E104:G106">SUM(I104,M104)</f>
        <v>2000</v>
      </c>
      <c r="F104" s="38">
        <f t="shared" si="7"/>
        <v>2000</v>
      </c>
      <c r="G104" s="38">
        <f t="shared" si="7"/>
        <v>2000</v>
      </c>
      <c r="H104" s="20">
        <f>G104/F104*100</f>
        <v>100</v>
      </c>
      <c r="I104" s="38">
        <f aca="true" t="shared" si="8" ref="I104:K105">SUM(I105)</f>
        <v>2000</v>
      </c>
      <c r="J104" s="38">
        <f t="shared" si="8"/>
        <v>2000</v>
      </c>
      <c r="K104" s="38">
        <f t="shared" si="8"/>
        <v>2000</v>
      </c>
      <c r="L104" s="83">
        <f>K104/J104*100</f>
        <v>100</v>
      </c>
      <c r="M104" s="21"/>
      <c r="N104" s="21"/>
      <c r="O104" s="21"/>
      <c r="P104" s="21"/>
    </row>
    <row r="105" spans="1:16" ht="13.5" customHeight="1">
      <c r="A105" s="42"/>
      <c r="B105" s="42">
        <v>75212</v>
      </c>
      <c r="C105" s="42"/>
      <c r="D105" s="43" t="s">
        <v>4</v>
      </c>
      <c r="E105" s="8">
        <f t="shared" si="7"/>
        <v>2000</v>
      </c>
      <c r="F105" s="8">
        <f t="shared" si="7"/>
        <v>2000</v>
      </c>
      <c r="G105" s="8">
        <f t="shared" si="7"/>
        <v>2000</v>
      </c>
      <c r="H105" s="25">
        <f>G105/F105*100</f>
        <v>100</v>
      </c>
      <c r="I105" s="65">
        <f t="shared" si="8"/>
        <v>2000</v>
      </c>
      <c r="J105" s="65">
        <f t="shared" si="8"/>
        <v>2000</v>
      </c>
      <c r="K105" s="65">
        <f t="shared" si="8"/>
        <v>2000</v>
      </c>
      <c r="L105" s="65">
        <f>K105/J105*100</f>
        <v>100</v>
      </c>
      <c r="M105" s="26"/>
      <c r="N105" s="26"/>
      <c r="O105" s="26"/>
      <c r="P105" s="26"/>
    </row>
    <row r="106" spans="1:16" ht="13.5" customHeight="1">
      <c r="A106" s="42"/>
      <c r="B106" s="42"/>
      <c r="C106" s="42"/>
      <c r="D106" s="26" t="s">
        <v>75</v>
      </c>
      <c r="E106" s="45">
        <f t="shared" si="7"/>
        <v>2000</v>
      </c>
      <c r="F106" s="45">
        <f t="shared" si="7"/>
        <v>2000</v>
      </c>
      <c r="G106" s="45">
        <f t="shared" si="7"/>
        <v>2000</v>
      </c>
      <c r="H106" s="28">
        <f>G106/F106*100</f>
        <v>100</v>
      </c>
      <c r="I106" s="58">
        <f>SUM(I108)</f>
        <v>2000</v>
      </c>
      <c r="J106" s="58">
        <f>SUM(J108)</f>
        <v>2000</v>
      </c>
      <c r="K106" s="58">
        <f>SUM(K108)</f>
        <v>2000</v>
      </c>
      <c r="L106" s="58">
        <f>K106/J106*100</f>
        <v>100</v>
      </c>
      <c r="M106" s="26"/>
      <c r="N106" s="26"/>
      <c r="O106" s="26"/>
      <c r="P106" s="26"/>
    </row>
    <row r="107" spans="1:16" ht="13.5" customHeight="1">
      <c r="A107" s="42"/>
      <c r="B107" s="42"/>
      <c r="C107" s="42"/>
      <c r="D107" s="26" t="s">
        <v>81</v>
      </c>
      <c r="E107" s="45"/>
      <c r="F107" s="45"/>
      <c r="G107" s="45"/>
      <c r="H107" s="45"/>
      <c r="I107" s="58"/>
      <c r="J107" s="44"/>
      <c r="K107" s="26"/>
      <c r="L107" s="58"/>
      <c r="M107" s="26"/>
      <c r="N107" s="26"/>
      <c r="O107" s="26"/>
      <c r="P107" s="26"/>
    </row>
    <row r="108" spans="1:16" ht="13.5" customHeight="1">
      <c r="A108" s="42"/>
      <c r="B108" s="27"/>
      <c r="C108" s="29">
        <v>2010</v>
      </c>
      <c r="D108" s="30" t="s">
        <v>76</v>
      </c>
      <c r="E108" s="45">
        <f>SUM(I108,M108)</f>
        <v>2000</v>
      </c>
      <c r="F108" s="45">
        <f>SUM(J108,N108)</f>
        <v>2000</v>
      </c>
      <c r="G108" s="45">
        <f>SUM(K108,O108)</f>
        <v>2000</v>
      </c>
      <c r="H108" s="28">
        <f>G108/F108*100</f>
        <v>100</v>
      </c>
      <c r="I108" s="58">
        <v>2000</v>
      </c>
      <c r="J108" s="58">
        <v>2000</v>
      </c>
      <c r="K108" s="58">
        <v>2000</v>
      </c>
      <c r="L108" s="58">
        <f>K108/J108*100</f>
        <v>100</v>
      </c>
      <c r="M108" s="26"/>
      <c r="N108" s="26"/>
      <c r="O108" s="26"/>
      <c r="P108" s="26"/>
    </row>
    <row r="109" spans="1:16" ht="13.5" customHeight="1">
      <c r="A109" s="42"/>
      <c r="B109" s="27"/>
      <c r="C109" s="23"/>
      <c r="D109" s="30" t="s">
        <v>140</v>
      </c>
      <c r="E109" s="45"/>
      <c r="F109" s="45"/>
      <c r="G109" s="45"/>
      <c r="H109" s="58"/>
      <c r="I109" s="58"/>
      <c r="J109" s="44"/>
      <c r="K109" s="26"/>
      <c r="L109" s="26"/>
      <c r="M109" s="26"/>
      <c r="N109" s="26"/>
      <c r="O109" s="26"/>
      <c r="P109" s="26"/>
    </row>
    <row r="110" spans="1:16" ht="13.5" customHeight="1" thickBot="1">
      <c r="A110" s="47"/>
      <c r="B110" s="36"/>
      <c r="C110" s="31"/>
      <c r="D110" s="32" t="s">
        <v>141</v>
      </c>
      <c r="E110" s="48"/>
      <c r="F110" s="48"/>
      <c r="G110" s="78"/>
      <c r="H110" s="59"/>
      <c r="I110" s="59"/>
      <c r="J110" s="49"/>
      <c r="K110" s="35"/>
      <c r="L110" s="35"/>
      <c r="M110" s="35"/>
      <c r="N110" s="35"/>
      <c r="O110" s="35"/>
      <c r="P110" s="35"/>
    </row>
    <row r="111" spans="1:16" ht="13.5" customHeight="1">
      <c r="A111" s="37">
        <v>754</v>
      </c>
      <c r="B111" s="37"/>
      <c r="C111" s="37"/>
      <c r="D111" s="37" t="s">
        <v>26</v>
      </c>
      <c r="E111" s="38">
        <f>SUM(I111,M111)</f>
        <v>7876678</v>
      </c>
      <c r="F111" s="38">
        <f>SUM(J111,N111)</f>
        <v>8476847</v>
      </c>
      <c r="G111" s="38">
        <f>SUM(K111,O111)</f>
        <v>4708743</v>
      </c>
      <c r="H111" s="20">
        <f aca="true" t="shared" si="9" ref="H111:H116">G111/F111*100</f>
        <v>55.548283459640125</v>
      </c>
      <c r="I111" s="38">
        <f>SUM(I113,I124)</f>
        <v>5000</v>
      </c>
      <c r="J111" s="38">
        <f>SUM(J113,J124)</f>
        <v>5000</v>
      </c>
      <c r="K111" s="38">
        <f>SUM(K113,K124)</f>
        <v>5000</v>
      </c>
      <c r="L111" s="83">
        <f>K111/J111*100</f>
        <v>100</v>
      </c>
      <c r="M111" s="38">
        <f>SUM(M113,M124)</f>
        <v>7871678</v>
      </c>
      <c r="N111" s="38">
        <f>SUM(N113,N124)</f>
        <v>8471847</v>
      </c>
      <c r="O111" s="38">
        <f>SUM(O113,O124)</f>
        <v>4703743</v>
      </c>
      <c r="P111" s="83">
        <f>O111/N111*100</f>
        <v>55.52204849780691</v>
      </c>
    </row>
    <row r="112" spans="1:16" ht="13.5" customHeight="1">
      <c r="A112" s="42"/>
      <c r="B112" s="42"/>
      <c r="C112" s="42"/>
      <c r="D112" s="42" t="s">
        <v>34</v>
      </c>
      <c r="E112" s="45"/>
      <c r="F112" s="45"/>
      <c r="G112" s="45"/>
      <c r="H112" s="45"/>
      <c r="I112" s="45"/>
      <c r="J112" s="58"/>
      <c r="K112" s="58"/>
      <c r="L112" s="58"/>
      <c r="M112" s="58"/>
      <c r="N112" s="58"/>
      <c r="O112" s="58"/>
      <c r="P112" s="58"/>
    </row>
    <row r="113" spans="1:16" ht="13.5" customHeight="1">
      <c r="A113" s="42"/>
      <c r="B113" s="42">
        <v>75411</v>
      </c>
      <c r="C113" s="42"/>
      <c r="D113" s="43" t="s">
        <v>35</v>
      </c>
      <c r="E113" s="8">
        <f aca="true" t="shared" si="10" ref="E113:G114">SUM(I113,M113)</f>
        <v>7871678</v>
      </c>
      <c r="F113" s="8">
        <f t="shared" si="10"/>
        <v>8471847</v>
      </c>
      <c r="G113" s="8">
        <f t="shared" si="10"/>
        <v>4703743</v>
      </c>
      <c r="H113" s="25">
        <f t="shared" si="9"/>
        <v>55.52204849780691</v>
      </c>
      <c r="I113" s="8"/>
      <c r="J113" s="65"/>
      <c r="K113" s="65"/>
      <c r="L113" s="65"/>
      <c r="M113" s="65">
        <f>SUM(M114,M119)</f>
        <v>7871678</v>
      </c>
      <c r="N113" s="65">
        <f>SUM(N114,N119)</f>
        <v>8471847</v>
      </c>
      <c r="O113" s="65">
        <f>SUM(O114,O119)</f>
        <v>4703743</v>
      </c>
      <c r="P113" s="65">
        <f>O113/N113*100</f>
        <v>55.52204849780691</v>
      </c>
    </row>
    <row r="114" spans="1:16" ht="13.5" customHeight="1">
      <c r="A114" s="42"/>
      <c r="B114" s="42"/>
      <c r="C114" s="42"/>
      <c r="D114" s="26" t="s">
        <v>75</v>
      </c>
      <c r="E114" s="45">
        <f t="shared" si="10"/>
        <v>7871678</v>
      </c>
      <c r="F114" s="45">
        <f t="shared" si="10"/>
        <v>7871847</v>
      </c>
      <c r="G114" s="45">
        <f t="shared" si="10"/>
        <v>4703743</v>
      </c>
      <c r="H114" s="28">
        <f t="shared" si="9"/>
        <v>59.75399420237716</v>
      </c>
      <c r="I114" s="45"/>
      <c r="J114" s="58"/>
      <c r="K114" s="58"/>
      <c r="L114" s="58"/>
      <c r="M114" s="58">
        <f>SUM(M116)</f>
        <v>7871678</v>
      </c>
      <c r="N114" s="58">
        <f>SUM(N116)</f>
        <v>7871847</v>
      </c>
      <c r="O114" s="58">
        <f>SUM(O116)</f>
        <v>4703743</v>
      </c>
      <c r="P114" s="58">
        <f>O114/N114*100</f>
        <v>59.75399420237716</v>
      </c>
    </row>
    <row r="115" spans="1:16" ht="13.5" customHeight="1">
      <c r="A115" s="42"/>
      <c r="B115" s="42"/>
      <c r="C115" s="42"/>
      <c r="D115" s="26" t="s">
        <v>81</v>
      </c>
      <c r="E115" s="45"/>
      <c r="F115" s="45"/>
      <c r="G115" s="45"/>
      <c r="H115" s="45"/>
      <c r="I115" s="45"/>
      <c r="J115" s="58"/>
      <c r="K115" s="58"/>
      <c r="L115" s="58"/>
      <c r="M115" s="58"/>
      <c r="N115" s="58"/>
      <c r="O115" s="58"/>
      <c r="P115" s="58"/>
    </row>
    <row r="116" spans="1:16" ht="13.5" customHeight="1">
      <c r="A116" s="42"/>
      <c r="B116" s="27"/>
      <c r="C116" s="27">
        <v>2110</v>
      </c>
      <c r="D116" s="26" t="s">
        <v>142</v>
      </c>
      <c r="E116" s="45">
        <f>SUM(I116,M116)</f>
        <v>7871678</v>
      </c>
      <c r="F116" s="45">
        <f>SUM(J116,N116)</f>
        <v>7871847</v>
      </c>
      <c r="G116" s="45">
        <f>SUM(K116,O116)</f>
        <v>4703743</v>
      </c>
      <c r="H116" s="28">
        <f t="shared" si="9"/>
        <v>59.75399420237716</v>
      </c>
      <c r="I116" s="45"/>
      <c r="J116" s="58"/>
      <c r="K116" s="58"/>
      <c r="L116" s="58"/>
      <c r="M116" s="58">
        <v>7871678</v>
      </c>
      <c r="N116" s="58">
        <v>7871847</v>
      </c>
      <c r="O116" s="58">
        <v>4703743</v>
      </c>
      <c r="P116" s="58">
        <f>O116/N116*100</f>
        <v>59.75399420237716</v>
      </c>
    </row>
    <row r="117" spans="1:16" ht="13.5" customHeight="1">
      <c r="A117" s="42"/>
      <c r="B117" s="27"/>
      <c r="C117" s="27"/>
      <c r="D117" s="26" t="s">
        <v>143</v>
      </c>
      <c r="E117" s="45"/>
      <c r="F117" s="45"/>
      <c r="G117" s="45"/>
      <c r="H117" s="58"/>
      <c r="I117" s="45"/>
      <c r="J117" s="58"/>
      <c r="K117" s="58"/>
      <c r="L117" s="58"/>
      <c r="M117" s="58"/>
      <c r="N117" s="58"/>
      <c r="O117" s="58"/>
      <c r="P117" s="58"/>
    </row>
    <row r="118" spans="1:16" ht="13.5" customHeight="1">
      <c r="A118" s="42"/>
      <c r="B118" s="27"/>
      <c r="C118" s="27"/>
      <c r="D118" s="26" t="s">
        <v>144</v>
      </c>
      <c r="E118" s="45"/>
      <c r="F118" s="45"/>
      <c r="G118" s="45"/>
      <c r="H118" s="58"/>
      <c r="I118" s="45"/>
      <c r="J118" s="58"/>
      <c r="K118" s="58"/>
      <c r="L118" s="58"/>
      <c r="M118" s="58"/>
      <c r="N118" s="58"/>
      <c r="O118" s="58"/>
      <c r="P118" s="58"/>
    </row>
    <row r="119" spans="1:16" ht="13.5" customHeight="1">
      <c r="A119" s="42"/>
      <c r="B119" s="27"/>
      <c r="C119" s="27"/>
      <c r="D119" s="26" t="s">
        <v>77</v>
      </c>
      <c r="E119" s="45"/>
      <c r="F119" s="45">
        <f>SUM(J119,N119)</f>
        <v>600000</v>
      </c>
      <c r="G119" s="45"/>
      <c r="H119" s="28"/>
      <c r="I119" s="45"/>
      <c r="J119" s="58"/>
      <c r="K119" s="58"/>
      <c r="L119" s="58"/>
      <c r="M119" s="58"/>
      <c r="N119" s="58">
        <f>SUM(N121)</f>
        <v>600000</v>
      </c>
      <c r="O119" s="58"/>
      <c r="P119" s="58"/>
    </row>
    <row r="120" spans="1:16" ht="13.5" customHeight="1">
      <c r="A120" s="42"/>
      <c r="B120" s="27"/>
      <c r="C120" s="27"/>
      <c r="D120" s="26" t="s">
        <v>81</v>
      </c>
      <c r="E120" s="45"/>
      <c r="F120" s="45"/>
      <c r="G120" s="45"/>
      <c r="H120" s="58"/>
      <c r="I120" s="45"/>
      <c r="J120" s="58"/>
      <c r="K120" s="58"/>
      <c r="L120" s="58"/>
      <c r="M120" s="58"/>
      <c r="N120" s="58"/>
      <c r="O120" s="58"/>
      <c r="P120" s="58"/>
    </row>
    <row r="121" spans="1:16" ht="13.5" customHeight="1">
      <c r="A121" s="42"/>
      <c r="B121" s="27"/>
      <c r="C121" s="67">
        <v>6410</v>
      </c>
      <c r="D121" s="26" t="s">
        <v>74</v>
      </c>
      <c r="E121" s="45"/>
      <c r="F121" s="45">
        <f>SUM(J121,N121)</f>
        <v>600000</v>
      </c>
      <c r="G121" s="45"/>
      <c r="H121" s="28"/>
      <c r="I121" s="45"/>
      <c r="J121" s="58"/>
      <c r="K121" s="58"/>
      <c r="L121" s="58"/>
      <c r="M121" s="58"/>
      <c r="N121" s="58">
        <v>600000</v>
      </c>
      <c r="O121" s="58"/>
      <c r="P121" s="58"/>
    </row>
    <row r="122" spans="1:16" ht="13.5" customHeight="1">
      <c r="A122" s="42"/>
      <c r="B122" s="27"/>
      <c r="C122" s="67"/>
      <c r="D122" s="26" t="s">
        <v>73</v>
      </c>
      <c r="E122" s="45"/>
      <c r="F122" s="45"/>
      <c r="G122" s="45"/>
      <c r="H122" s="58"/>
      <c r="I122" s="58"/>
      <c r="J122" s="58"/>
      <c r="K122" s="58"/>
      <c r="L122" s="58"/>
      <c r="M122" s="58"/>
      <c r="N122" s="58"/>
      <c r="O122" s="58"/>
      <c r="P122" s="58"/>
    </row>
    <row r="123" spans="1:16" ht="13.5" customHeight="1">
      <c r="A123" s="42"/>
      <c r="B123" s="27"/>
      <c r="C123" s="67"/>
      <c r="D123" s="26" t="s">
        <v>30</v>
      </c>
      <c r="E123" s="45"/>
      <c r="F123" s="45"/>
      <c r="G123" s="45"/>
      <c r="H123" s="58"/>
      <c r="I123" s="58"/>
      <c r="J123" s="58"/>
      <c r="K123" s="58"/>
      <c r="L123" s="58"/>
      <c r="M123" s="58"/>
      <c r="N123" s="58"/>
      <c r="O123" s="58"/>
      <c r="P123" s="58"/>
    </row>
    <row r="124" spans="1:16" ht="13.5" customHeight="1">
      <c r="A124" s="42"/>
      <c r="B124" s="42">
        <v>75414</v>
      </c>
      <c r="C124" s="42"/>
      <c r="D124" s="43" t="s">
        <v>3</v>
      </c>
      <c r="E124" s="8">
        <f aca="true" t="shared" si="11" ref="E124:G125">SUM(I124,M124)</f>
        <v>5000</v>
      </c>
      <c r="F124" s="8">
        <f t="shared" si="11"/>
        <v>5000</v>
      </c>
      <c r="G124" s="8">
        <f t="shared" si="11"/>
        <v>5000</v>
      </c>
      <c r="H124" s="25">
        <f>G124/F124*100</f>
        <v>100</v>
      </c>
      <c r="I124" s="8">
        <f>SUM(I125)</f>
        <v>5000</v>
      </c>
      <c r="J124" s="8">
        <f>SUM(J125)</f>
        <v>5000</v>
      </c>
      <c r="K124" s="8">
        <f>SUM(K125)</f>
        <v>5000</v>
      </c>
      <c r="L124" s="65">
        <f>K124/J124*100</f>
        <v>100</v>
      </c>
      <c r="M124" s="58"/>
      <c r="N124" s="58"/>
      <c r="O124" s="58"/>
      <c r="P124" s="58"/>
    </row>
    <row r="125" spans="1:16" ht="13.5" customHeight="1">
      <c r="A125" s="42"/>
      <c r="B125" s="42"/>
      <c r="C125" s="42"/>
      <c r="D125" s="26" t="s">
        <v>75</v>
      </c>
      <c r="E125" s="45">
        <f t="shared" si="11"/>
        <v>5000</v>
      </c>
      <c r="F125" s="45">
        <f t="shared" si="11"/>
        <v>5000</v>
      </c>
      <c r="G125" s="45">
        <f t="shared" si="11"/>
        <v>5000</v>
      </c>
      <c r="H125" s="28">
        <f>G125/F125*100</f>
        <v>100</v>
      </c>
      <c r="I125" s="45">
        <f>SUM(I127)</f>
        <v>5000</v>
      </c>
      <c r="J125" s="45">
        <f>SUM(J127)</f>
        <v>5000</v>
      </c>
      <c r="K125" s="45">
        <f>SUM(K127)</f>
        <v>5000</v>
      </c>
      <c r="L125" s="58">
        <f>K125/J125*100</f>
        <v>100</v>
      </c>
      <c r="M125" s="58"/>
      <c r="N125" s="58"/>
      <c r="O125" s="58"/>
      <c r="P125" s="58"/>
    </row>
    <row r="126" spans="1:16" ht="13.5" customHeight="1">
      <c r="A126" s="42"/>
      <c r="B126" s="42"/>
      <c r="C126" s="42"/>
      <c r="D126" s="26" t="s">
        <v>81</v>
      </c>
      <c r="E126" s="45"/>
      <c r="F126" s="45"/>
      <c r="G126" s="45"/>
      <c r="H126" s="45"/>
      <c r="I126" s="45"/>
      <c r="J126" s="58"/>
      <c r="K126" s="58"/>
      <c r="L126" s="58"/>
      <c r="M126" s="58"/>
      <c r="N126" s="58"/>
      <c r="O126" s="58"/>
      <c r="P126" s="58"/>
    </row>
    <row r="127" spans="1:16" ht="13.5" customHeight="1">
      <c r="A127" s="42"/>
      <c r="B127" s="42"/>
      <c r="C127" s="29">
        <v>2010</v>
      </c>
      <c r="D127" s="30" t="s">
        <v>76</v>
      </c>
      <c r="E127" s="45">
        <f>SUM(I127,M127)</f>
        <v>5000</v>
      </c>
      <c r="F127" s="45">
        <f>SUM(J127,N127)</f>
        <v>5000</v>
      </c>
      <c r="G127" s="45">
        <f>SUM(K127,O127)</f>
        <v>5000</v>
      </c>
      <c r="H127" s="28">
        <f>G127/F127*100</f>
        <v>100</v>
      </c>
      <c r="I127" s="58">
        <v>5000</v>
      </c>
      <c r="J127" s="58">
        <v>5000</v>
      </c>
      <c r="K127" s="58">
        <v>5000</v>
      </c>
      <c r="L127" s="58">
        <f>K127/J127*100</f>
        <v>100</v>
      </c>
      <c r="M127" s="58"/>
      <c r="N127" s="58"/>
      <c r="O127" s="58"/>
      <c r="P127" s="58"/>
    </row>
    <row r="128" spans="1:16" ht="13.5" customHeight="1">
      <c r="A128" s="42"/>
      <c r="B128" s="42"/>
      <c r="C128" s="23"/>
      <c r="D128" s="30" t="s">
        <v>140</v>
      </c>
      <c r="E128" s="45"/>
      <c r="F128" s="45"/>
      <c r="G128" s="28"/>
      <c r="H128" s="58"/>
      <c r="I128" s="58"/>
      <c r="J128" s="58"/>
      <c r="K128" s="58"/>
      <c r="L128" s="58"/>
      <c r="M128" s="58"/>
      <c r="N128" s="58"/>
      <c r="O128" s="58"/>
      <c r="P128" s="58"/>
    </row>
    <row r="129" spans="1:16" ht="13.5" customHeight="1" thickBot="1">
      <c r="A129" s="47"/>
      <c r="B129" s="47"/>
      <c r="C129" s="31"/>
      <c r="D129" s="32" t="s">
        <v>141</v>
      </c>
      <c r="E129" s="48"/>
      <c r="F129" s="48"/>
      <c r="G129" s="33"/>
      <c r="H129" s="59"/>
      <c r="I129" s="59"/>
      <c r="J129" s="59"/>
      <c r="K129" s="59"/>
      <c r="L129" s="59"/>
      <c r="M129" s="59"/>
      <c r="N129" s="59"/>
      <c r="O129" s="59"/>
      <c r="P129" s="59"/>
    </row>
    <row r="130" spans="1:16" ht="13.5" customHeight="1">
      <c r="A130" s="37">
        <v>801</v>
      </c>
      <c r="B130" s="37"/>
      <c r="C130" s="37"/>
      <c r="D130" s="37" t="s">
        <v>61</v>
      </c>
      <c r="E130" s="38"/>
      <c r="F130" s="38">
        <f aca="true" t="shared" si="12" ref="F130:G132">SUM(J130,N130)</f>
        <v>20600</v>
      </c>
      <c r="G130" s="38">
        <f t="shared" si="12"/>
        <v>7500</v>
      </c>
      <c r="H130" s="20">
        <f>G130/F130*100</f>
        <v>36.407766990291265</v>
      </c>
      <c r="I130" s="83"/>
      <c r="J130" s="83">
        <f>SUM(J131,J137)</f>
        <v>20600</v>
      </c>
      <c r="K130" s="83">
        <f>SUM(K131,K137)</f>
        <v>7500</v>
      </c>
      <c r="L130" s="20">
        <f>K130/J130*100</f>
        <v>36.407766990291265</v>
      </c>
      <c r="M130" s="21"/>
      <c r="N130" s="21"/>
      <c r="O130" s="21"/>
      <c r="P130" s="21"/>
    </row>
    <row r="131" spans="1:16" ht="13.5" customHeight="1">
      <c r="A131" s="42"/>
      <c r="B131" s="42">
        <v>80104</v>
      </c>
      <c r="C131" s="42"/>
      <c r="D131" s="43" t="s">
        <v>62</v>
      </c>
      <c r="E131" s="8"/>
      <c r="F131" s="8">
        <f t="shared" si="12"/>
        <v>15000</v>
      </c>
      <c r="G131" s="8">
        <f t="shared" si="12"/>
        <v>7500</v>
      </c>
      <c r="H131" s="25">
        <f>G131/F131*100</f>
        <v>50</v>
      </c>
      <c r="I131" s="65"/>
      <c r="J131" s="65">
        <f>SUM(J132)</f>
        <v>15000</v>
      </c>
      <c r="K131" s="65">
        <f>SUM(K132)</f>
        <v>7500</v>
      </c>
      <c r="L131" s="25">
        <f>K131/J131*100</f>
        <v>50</v>
      </c>
      <c r="M131" s="26"/>
      <c r="N131" s="26"/>
      <c r="O131" s="26"/>
      <c r="P131" s="26"/>
    </row>
    <row r="132" spans="1:16" ht="13.5" customHeight="1">
      <c r="A132" s="42"/>
      <c r="B132" s="42"/>
      <c r="C132" s="42"/>
      <c r="D132" s="26" t="s">
        <v>75</v>
      </c>
      <c r="E132" s="45"/>
      <c r="F132" s="45">
        <f t="shared" si="12"/>
        <v>15000</v>
      </c>
      <c r="G132" s="45">
        <f t="shared" si="12"/>
        <v>7500</v>
      </c>
      <c r="H132" s="28">
        <f>G132/F132*100</f>
        <v>50</v>
      </c>
      <c r="I132" s="58"/>
      <c r="J132" s="58">
        <f>SUM(J134)</f>
        <v>15000</v>
      </c>
      <c r="K132" s="58">
        <f>SUM(K134)</f>
        <v>7500</v>
      </c>
      <c r="L132" s="28">
        <f>K132/J132*100</f>
        <v>50</v>
      </c>
      <c r="M132" s="26"/>
      <c r="N132" s="26"/>
      <c r="O132" s="26"/>
      <c r="P132" s="26"/>
    </row>
    <row r="133" spans="1:16" ht="13.5" customHeight="1">
      <c r="A133" s="42"/>
      <c r="B133" s="42"/>
      <c r="C133" s="42"/>
      <c r="D133" s="26" t="s">
        <v>81</v>
      </c>
      <c r="E133" s="58"/>
      <c r="F133" s="58"/>
      <c r="G133" s="58"/>
      <c r="H133" s="58"/>
      <c r="I133" s="58"/>
      <c r="J133" s="58"/>
      <c r="K133" s="58"/>
      <c r="L133" s="26"/>
      <c r="M133" s="26"/>
      <c r="N133" s="26"/>
      <c r="O133" s="26"/>
      <c r="P133" s="26"/>
    </row>
    <row r="134" spans="1:16" ht="13.5" customHeight="1">
      <c r="A134" s="42"/>
      <c r="B134" s="42"/>
      <c r="C134" s="29">
        <v>2010</v>
      </c>
      <c r="D134" s="30" t="s">
        <v>76</v>
      </c>
      <c r="E134" s="45"/>
      <c r="F134" s="45">
        <f>SUM(J134,N134)</f>
        <v>15000</v>
      </c>
      <c r="G134" s="45">
        <f>SUM(K134,O134)</f>
        <v>7500</v>
      </c>
      <c r="H134" s="28">
        <f>G134/F134*100</f>
        <v>50</v>
      </c>
      <c r="I134" s="58"/>
      <c r="J134" s="58">
        <v>15000</v>
      </c>
      <c r="K134" s="58">
        <v>7500</v>
      </c>
      <c r="L134" s="28">
        <f>K134/J134*100</f>
        <v>50</v>
      </c>
      <c r="M134" s="26"/>
      <c r="N134" s="26"/>
      <c r="O134" s="26"/>
      <c r="P134" s="26"/>
    </row>
    <row r="135" spans="1:16" ht="13.5" customHeight="1">
      <c r="A135" s="42"/>
      <c r="B135" s="27"/>
      <c r="C135" s="23"/>
      <c r="D135" s="30" t="s">
        <v>140</v>
      </c>
      <c r="E135" s="58"/>
      <c r="F135" s="58"/>
      <c r="G135" s="58"/>
      <c r="H135" s="58"/>
      <c r="I135" s="58"/>
      <c r="J135" s="58"/>
      <c r="K135" s="58"/>
      <c r="L135" s="26"/>
      <c r="M135" s="26"/>
      <c r="N135" s="26"/>
      <c r="O135" s="26"/>
      <c r="P135" s="26"/>
    </row>
    <row r="136" spans="1:16" ht="13.5" customHeight="1">
      <c r="A136" s="42"/>
      <c r="B136" s="27"/>
      <c r="C136" s="23"/>
      <c r="D136" s="30" t="s">
        <v>141</v>
      </c>
      <c r="E136" s="58"/>
      <c r="F136" s="58"/>
      <c r="G136" s="58"/>
      <c r="H136" s="58"/>
      <c r="I136" s="58"/>
      <c r="J136" s="58"/>
      <c r="K136" s="58"/>
      <c r="L136" s="26"/>
      <c r="M136" s="26"/>
      <c r="N136" s="26"/>
      <c r="O136" s="26"/>
      <c r="P136" s="26"/>
    </row>
    <row r="137" spans="1:16" ht="13.5" customHeight="1">
      <c r="A137" s="42"/>
      <c r="B137" s="42">
        <v>80195</v>
      </c>
      <c r="C137" s="27"/>
      <c r="D137" s="43" t="s">
        <v>10</v>
      </c>
      <c r="E137" s="8"/>
      <c r="F137" s="8">
        <f>SUM(J137,N137)</f>
        <v>5600</v>
      </c>
      <c r="G137" s="8"/>
      <c r="H137" s="25"/>
      <c r="I137" s="65"/>
      <c r="J137" s="65">
        <f>SUM(J138)</f>
        <v>5600</v>
      </c>
      <c r="K137" s="65"/>
      <c r="L137" s="25"/>
      <c r="M137" s="26"/>
      <c r="N137" s="26"/>
      <c r="O137" s="26"/>
      <c r="P137" s="26"/>
    </row>
    <row r="138" spans="1:16" ht="13.5" customHeight="1">
      <c r="A138" s="42"/>
      <c r="B138" s="42"/>
      <c r="C138" s="27"/>
      <c r="D138" s="26" t="s">
        <v>75</v>
      </c>
      <c r="E138" s="45"/>
      <c r="F138" s="45">
        <f>SUM(J138,N138)</f>
        <v>5600</v>
      </c>
      <c r="G138" s="45"/>
      <c r="H138" s="28"/>
      <c r="I138" s="58"/>
      <c r="J138" s="58">
        <f>SUM(J140)</f>
        <v>5600</v>
      </c>
      <c r="K138" s="58"/>
      <c r="L138" s="28"/>
      <c r="M138" s="26"/>
      <c r="N138" s="26"/>
      <c r="O138" s="26"/>
      <c r="P138" s="26"/>
    </row>
    <row r="139" spans="1:16" ht="13.5" customHeight="1">
      <c r="A139" s="42"/>
      <c r="B139" s="42"/>
      <c r="C139" s="27"/>
      <c r="D139" s="26" t="s">
        <v>81</v>
      </c>
      <c r="E139" s="45"/>
      <c r="F139" s="45"/>
      <c r="G139" s="45"/>
      <c r="H139" s="58"/>
      <c r="I139" s="58"/>
      <c r="J139" s="58"/>
      <c r="K139" s="58"/>
      <c r="L139" s="26"/>
      <c r="M139" s="26"/>
      <c r="N139" s="26"/>
      <c r="O139" s="26"/>
      <c r="P139" s="26"/>
    </row>
    <row r="140" spans="1:16" ht="13.5" customHeight="1">
      <c r="A140" s="42"/>
      <c r="B140" s="42"/>
      <c r="C140" s="29">
        <v>2010</v>
      </c>
      <c r="D140" s="30" t="s">
        <v>76</v>
      </c>
      <c r="E140" s="45"/>
      <c r="F140" s="45">
        <f>SUM(J140,N140)</f>
        <v>5600</v>
      </c>
      <c r="G140" s="45"/>
      <c r="H140" s="28"/>
      <c r="I140" s="58"/>
      <c r="J140" s="58">
        <v>5600</v>
      </c>
      <c r="K140" s="26"/>
      <c r="L140" s="28"/>
      <c r="M140" s="26"/>
      <c r="N140" s="26"/>
      <c r="O140" s="26"/>
      <c r="P140" s="26"/>
    </row>
    <row r="141" spans="1:16" ht="13.5" customHeight="1">
      <c r="A141" s="42"/>
      <c r="B141" s="42"/>
      <c r="C141" s="23"/>
      <c r="D141" s="30" t="s">
        <v>140</v>
      </c>
      <c r="E141" s="45"/>
      <c r="F141" s="58"/>
      <c r="G141" s="58"/>
      <c r="H141" s="58"/>
      <c r="I141" s="58"/>
      <c r="J141" s="44"/>
      <c r="K141" s="26"/>
      <c r="L141" s="26"/>
      <c r="M141" s="26"/>
      <c r="N141" s="26"/>
      <c r="O141" s="26"/>
      <c r="P141" s="26"/>
    </row>
    <row r="142" spans="1:16" ht="13.5" customHeight="1" thickBot="1">
      <c r="A142" s="47"/>
      <c r="B142" s="47"/>
      <c r="C142" s="31"/>
      <c r="D142" s="32" t="s">
        <v>141</v>
      </c>
      <c r="E142" s="48"/>
      <c r="F142" s="59"/>
      <c r="G142" s="59"/>
      <c r="H142" s="59"/>
      <c r="I142" s="59"/>
      <c r="J142" s="49"/>
      <c r="K142" s="35"/>
      <c r="L142" s="35"/>
      <c r="M142" s="35"/>
      <c r="N142" s="35"/>
      <c r="O142" s="35"/>
      <c r="P142" s="35"/>
    </row>
    <row r="143" spans="1:16" ht="13.5" customHeight="1">
      <c r="A143" s="37">
        <v>851</v>
      </c>
      <c r="B143" s="37"/>
      <c r="C143" s="37"/>
      <c r="D143" s="37" t="s">
        <v>9</v>
      </c>
      <c r="E143" s="38">
        <f aca="true" t="shared" si="13" ref="E143:G144">SUM(I143,M143)</f>
        <v>61000</v>
      </c>
      <c r="F143" s="38">
        <f t="shared" si="13"/>
        <v>61000</v>
      </c>
      <c r="G143" s="38">
        <f t="shared" si="13"/>
        <v>32209</v>
      </c>
      <c r="H143" s="20">
        <f>G143/F143*100</f>
        <v>52.8016393442623</v>
      </c>
      <c r="I143" s="83"/>
      <c r="J143" s="39"/>
      <c r="K143" s="40"/>
      <c r="L143" s="20"/>
      <c r="M143" s="83">
        <f>SUM(M144)</f>
        <v>61000</v>
      </c>
      <c r="N143" s="83">
        <f>SUM(N144)</f>
        <v>61000</v>
      </c>
      <c r="O143" s="83">
        <f>SUM(O144)</f>
        <v>32209</v>
      </c>
      <c r="P143" s="20">
        <f>O143/N143*100</f>
        <v>52.8016393442623</v>
      </c>
    </row>
    <row r="144" spans="1:16" ht="13.5" customHeight="1">
      <c r="A144" s="42"/>
      <c r="B144" s="42">
        <v>85156</v>
      </c>
      <c r="C144" s="42"/>
      <c r="D144" s="50" t="s">
        <v>94</v>
      </c>
      <c r="E144" s="8">
        <f t="shared" si="13"/>
        <v>61000</v>
      </c>
      <c r="F144" s="8">
        <f t="shared" si="13"/>
        <v>61000</v>
      </c>
      <c r="G144" s="8">
        <f t="shared" si="13"/>
        <v>32209</v>
      </c>
      <c r="H144" s="25">
        <f>G144/F144*100</f>
        <v>52.8016393442623</v>
      </c>
      <c r="I144" s="65"/>
      <c r="J144" s="46"/>
      <c r="K144" s="43"/>
      <c r="L144" s="25"/>
      <c r="M144" s="65">
        <f>SUM(M146)</f>
        <v>61000</v>
      </c>
      <c r="N144" s="65">
        <f>SUM(N146)</f>
        <v>61000</v>
      </c>
      <c r="O144" s="65">
        <f>SUM(O146)</f>
        <v>32209</v>
      </c>
      <c r="P144" s="25">
        <f>O144/N144*100</f>
        <v>52.8016393442623</v>
      </c>
    </row>
    <row r="145" spans="1:16" ht="13.5" customHeight="1">
      <c r="A145" s="42"/>
      <c r="B145" s="42"/>
      <c r="C145" s="42"/>
      <c r="D145" s="50" t="s">
        <v>54</v>
      </c>
      <c r="E145" s="65"/>
      <c r="F145" s="65"/>
      <c r="G145" s="65"/>
      <c r="H145" s="65"/>
      <c r="I145" s="65"/>
      <c r="J145" s="46"/>
      <c r="K145" s="43"/>
      <c r="L145" s="25"/>
      <c r="M145" s="65"/>
      <c r="N145" s="65"/>
      <c r="O145" s="65"/>
      <c r="P145" s="65"/>
    </row>
    <row r="146" spans="1:16" ht="13.5" customHeight="1" thickBot="1">
      <c r="A146" s="146"/>
      <c r="B146" s="146"/>
      <c r="C146" s="146"/>
      <c r="D146" s="73" t="s">
        <v>75</v>
      </c>
      <c r="E146" s="74">
        <f>SUM(I146,M146)</f>
        <v>61000</v>
      </c>
      <c r="F146" s="74">
        <f>SUM(J146,N146)</f>
        <v>61000</v>
      </c>
      <c r="G146" s="74">
        <f>SUM(K146,O146)</f>
        <v>32209</v>
      </c>
      <c r="H146" s="190">
        <f>G146/F146*100</f>
        <v>52.8016393442623</v>
      </c>
      <c r="I146" s="75"/>
      <c r="J146" s="76"/>
      <c r="K146" s="73"/>
      <c r="L146" s="190"/>
      <c r="M146" s="75">
        <f>SUM(M152)</f>
        <v>61000</v>
      </c>
      <c r="N146" s="75">
        <f>SUM(N152)</f>
        <v>61000</v>
      </c>
      <c r="O146" s="75">
        <f>SUM(O152)</f>
        <v>32209</v>
      </c>
      <c r="P146" s="190">
        <f>O146/N146*100</f>
        <v>52.8016393442623</v>
      </c>
    </row>
    <row r="147" spans="1:16" ht="13.5" customHeight="1">
      <c r="A147" s="152"/>
      <c r="B147" s="152"/>
      <c r="C147" s="152"/>
      <c r="D147" s="152"/>
      <c r="E147" s="191"/>
      <c r="F147" s="191"/>
      <c r="G147" s="191"/>
      <c r="H147" s="191"/>
      <c r="I147" s="191"/>
      <c r="J147" s="152"/>
      <c r="K147" s="152"/>
      <c r="L147" s="152"/>
      <c r="M147" s="152"/>
      <c r="N147" s="152"/>
      <c r="O147" s="152"/>
      <c r="P147" s="152"/>
    </row>
    <row r="148" spans="1:16" ht="13.5" customHeight="1">
      <c r="A148" s="263" t="s">
        <v>58</v>
      </c>
      <c r="B148" s="264"/>
      <c r="C148" s="264"/>
      <c r="D148" s="264"/>
      <c r="E148" s="264"/>
      <c r="F148" s="264"/>
      <c r="G148" s="264"/>
      <c r="H148" s="264"/>
      <c r="I148" s="264"/>
      <c r="J148" s="265"/>
      <c r="K148" s="265"/>
      <c r="L148" s="265"/>
      <c r="M148" s="265"/>
      <c r="N148" s="265"/>
      <c r="O148" s="265"/>
      <c r="P148" s="265"/>
    </row>
    <row r="149" spans="1:16" ht="13.5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5"/>
      <c r="K149" s="54"/>
      <c r="L149" s="54"/>
      <c r="M149" s="54"/>
      <c r="N149" s="54"/>
      <c r="O149" s="54"/>
      <c r="P149" s="54"/>
    </row>
    <row r="150" spans="1:16" ht="13.5" customHeight="1" thickBot="1">
      <c r="A150" s="6" t="s">
        <v>15</v>
      </c>
      <c r="B150" s="6" t="s">
        <v>16</v>
      </c>
      <c r="C150" s="6" t="s">
        <v>17</v>
      </c>
      <c r="D150" s="6" t="s">
        <v>18</v>
      </c>
      <c r="E150" s="7" t="s">
        <v>23</v>
      </c>
      <c r="F150" s="7" t="s">
        <v>24</v>
      </c>
      <c r="G150" s="7" t="s">
        <v>21</v>
      </c>
      <c r="H150" s="7" t="s">
        <v>22</v>
      </c>
      <c r="I150" s="7" t="s">
        <v>25</v>
      </c>
      <c r="J150" s="7" t="s">
        <v>131</v>
      </c>
      <c r="K150" s="7" t="s">
        <v>132</v>
      </c>
      <c r="L150" s="7" t="s">
        <v>133</v>
      </c>
      <c r="M150" s="7" t="s">
        <v>134</v>
      </c>
      <c r="N150" s="7" t="s">
        <v>135</v>
      </c>
      <c r="O150" s="7" t="s">
        <v>136</v>
      </c>
      <c r="P150" s="7" t="s">
        <v>137</v>
      </c>
    </row>
    <row r="151" spans="1:16" ht="13.5" customHeight="1">
      <c r="A151" s="37"/>
      <c r="B151" s="37"/>
      <c r="C151" s="37"/>
      <c r="D151" s="21" t="s">
        <v>81</v>
      </c>
      <c r="E151" s="68"/>
      <c r="F151" s="68"/>
      <c r="G151" s="68"/>
      <c r="H151" s="68"/>
      <c r="I151" s="68"/>
      <c r="J151" s="57"/>
      <c r="K151" s="21"/>
      <c r="L151" s="21"/>
      <c r="M151" s="68"/>
      <c r="N151" s="68"/>
      <c r="O151" s="68"/>
      <c r="P151" s="68"/>
    </row>
    <row r="152" spans="1:16" ht="13.5" customHeight="1">
      <c r="A152" s="42"/>
      <c r="B152" s="27"/>
      <c r="C152" s="27">
        <v>2110</v>
      </c>
      <c r="D152" s="26" t="s">
        <v>142</v>
      </c>
      <c r="E152" s="45">
        <f>SUM(I152,M152)</f>
        <v>61000</v>
      </c>
      <c r="F152" s="45">
        <f>SUM(J152,N152)</f>
        <v>61000</v>
      </c>
      <c r="G152" s="45">
        <f>SUM(K152,O152)</f>
        <v>32209</v>
      </c>
      <c r="H152" s="28">
        <f>G152/F152*100</f>
        <v>52.8016393442623</v>
      </c>
      <c r="I152" s="58"/>
      <c r="J152" s="44"/>
      <c r="K152" s="26"/>
      <c r="L152" s="28"/>
      <c r="M152" s="58">
        <v>61000</v>
      </c>
      <c r="N152" s="58">
        <v>61000</v>
      </c>
      <c r="O152" s="58">
        <v>32209</v>
      </c>
      <c r="P152" s="28">
        <f>O152/N152*100</f>
        <v>52.8016393442623</v>
      </c>
    </row>
    <row r="153" spans="1:16" ht="13.5" customHeight="1">
      <c r="A153" s="84"/>
      <c r="B153" s="84"/>
      <c r="C153" s="27"/>
      <c r="D153" s="26" t="s">
        <v>143</v>
      </c>
      <c r="E153" s="45"/>
      <c r="F153" s="45"/>
      <c r="G153" s="25"/>
      <c r="H153" s="58"/>
      <c r="I153" s="58"/>
      <c r="J153" s="44"/>
      <c r="K153" s="26"/>
      <c r="L153" s="26"/>
      <c r="M153" s="26"/>
      <c r="N153" s="26"/>
      <c r="O153" s="26"/>
      <c r="P153" s="26"/>
    </row>
    <row r="154" spans="1:16" ht="13.5" customHeight="1" thickBot="1">
      <c r="A154" s="104"/>
      <c r="B154" s="104"/>
      <c r="C154" s="36"/>
      <c r="D154" s="35" t="s">
        <v>144</v>
      </c>
      <c r="E154" s="48"/>
      <c r="F154" s="48"/>
      <c r="G154" s="33"/>
      <c r="H154" s="59"/>
      <c r="I154" s="59"/>
      <c r="J154" s="49"/>
      <c r="K154" s="35"/>
      <c r="L154" s="35"/>
      <c r="M154" s="35"/>
      <c r="N154" s="35"/>
      <c r="O154" s="35"/>
      <c r="P154" s="35"/>
    </row>
    <row r="155" spans="1:16" s="60" customFormat="1" ht="13.5" customHeight="1">
      <c r="A155" s="37">
        <v>852</v>
      </c>
      <c r="B155" s="37"/>
      <c r="C155" s="77"/>
      <c r="D155" s="37" t="s">
        <v>12</v>
      </c>
      <c r="E155" s="38">
        <f>SUM(I155,M155)</f>
        <v>23132500</v>
      </c>
      <c r="F155" s="38">
        <f>SUM(J155,N155)</f>
        <v>23152716</v>
      </c>
      <c r="G155" s="38">
        <f>SUM(K155,O155)</f>
        <v>11221800</v>
      </c>
      <c r="H155" s="20">
        <f>G155/F155*100</f>
        <v>48.46861163070458</v>
      </c>
      <c r="I155" s="38">
        <f>SUM(I156,I168,I162,I174,I182,I191)</f>
        <v>22720500</v>
      </c>
      <c r="J155" s="38">
        <f>SUM(J156,J168,J162,J174,J182,J191)</f>
        <v>22732000</v>
      </c>
      <c r="K155" s="38">
        <f>SUM(K156,K168,K162,K174,K182,K191)</f>
        <v>11016000</v>
      </c>
      <c r="L155" s="20">
        <f>K155/J155*100</f>
        <v>48.460320253387295</v>
      </c>
      <c r="M155" s="38">
        <f>SUM(M156,M168,M162,M174,M182,M191)</f>
        <v>412000</v>
      </c>
      <c r="N155" s="38">
        <f>SUM(N156,N168,N162,N174,N182,N191)</f>
        <v>420716</v>
      </c>
      <c r="O155" s="38">
        <f>SUM(O156,O168,O162,O174,O182,O191)</f>
        <v>205800</v>
      </c>
      <c r="P155" s="20">
        <f>O155/N155*100</f>
        <v>48.91660882875859</v>
      </c>
    </row>
    <row r="156" spans="1:16" s="60" customFormat="1" ht="13.5" customHeight="1">
      <c r="A156" s="149"/>
      <c r="B156" s="161">
        <v>85201</v>
      </c>
      <c r="C156" s="161"/>
      <c r="D156" s="162" t="s">
        <v>157</v>
      </c>
      <c r="E156" s="8"/>
      <c r="F156" s="8">
        <f>SUM(J156,N156)</f>
        <v>7200</v>
      </c>
      <c r="G156" s="8"/>
      <c r="H156" s="25"/>
      <c r="I156" s="150"/>
      <c r="J156" s="150"/>
      <c r="K156" s="150"/>
      <c r="L156" s="158"/>
      <c r="M156" s="150"/>
      <c r="N156" s="150">
        <f>SUM(N157)</f>
        <v>7200</v>
      </c>
      <c r="O156" s="150"/>
      <c r="P156" s="25"/>
    </row>
    <row r="157" spans="1:16" s="60" customFormat="1" ht="13.5" customHeight="1">
      <c r="A157" s="149"/>
      <c r="B157" s="161"/>
      <c r="C157" s="42"/>
      <c r="D157" s="26" t="s">
        <v>75</v>
      </c>
      <c r="E157" s="45"/>
      <c r="F157" s="45">
        <f>SUM(J157,N157)</f>
        <v>7200</v>
      </c>
      <c r="G157" s="45"/>
      <c r="H157" s="28"/>
      <c r="I157" s="150"/>
      <c r="J157" s="150"/>
      <c r="K157" s="150"/>
      <c r="L157" s="158"/>
      <c r="M157" s="150"/>
      <c r="N157" s="153">
        <f>SUM(N159)</f>
        <v>7200</v>
      </c>
      <c r="O157" s="153"/>
      <c r="P157" s="28"/>
    </row>
    <row r="158" spans="1:16" s="60" customFormat="1" ht="13.5" customHeight="1">
      <c r="A158" s="149"/>
      <c r="B158" s="161"/>
      <c r="C158" s="42"/>
      <c r="D158" s="26" t="s">
        <v>81</v>
      </c>
      <c r="E158" s="45"/>
      <c r="F158" s="45"/>
      <c r="G158" s="45"/>
      <c r="H158" s="45"/>
      <c r="I158" s="150"/>
      <c r="J158" s="150"/>
      <c r="K158" s="150"/>
      <c r="L158" s="158"/>
      <c r="M158" s="150"/>
      <c r="N158" s="150"/>
      <c r="O158" s="150"/>
      <c r="P158" s="158"/>
    </row>
    <row r="159" spans="1:16" s="60" customFormat="1" ht="13.5" customHeight="1">
      <c r="A159" s="149"/>
      <c r="B159" s="161"/>
      <c r="C159" s="27">
        <v>2110</v>
      </c>
      <c r="D159" s="26" t="s">
        <v>142</v>
      </c>
      <c r="E159" s="45"/>
      <c r="F159" s="45">
        <f>SUM(J159,N159)</f>
        <v>7200</v>
      </c>
      <c r="G159" s="45"/>
      <c r="H159" s="28"/>
      <c r="I159" s="150"/>
      <c r="J159" s="150"/>
      <c r="K159" s="150"/>
      <c r="L159" s="158"/>
      <c r="M159" s="150"/>
      <c r="N159" s="153">
        <v>7200</v>
      </c>
      <c r="O159" s="150"/>
      <c r="P159" s="158"/>
    </row>
    <row r="160" spans="1:16" s="60" customFormat="1" ht="13.5" customHeight="1">
      <c r="A160" s="149"/>
      <c r="B160" s="161"/>
      <c r="C160" s="27"/>
      <c r="D160" s="26" t="s">
        <v>143</v>
      </c>
      <c r="E160" s="150"/>
      <c r="F160" s="150"/>
      <c r="G160" s="150"/>
      <c r="H160" s="158"/>
      <c r="I160" s="150"/>
      <c r="J160" s="150"/>
      <c r="K160" s="150"/>
      <c r="L160" s="158"/>
      <c r="M160" s="150"/>
      <c r="N160" s="150"/>
      <c r="O160" s="150"/>
      <c r="P160" s="158"/>
    </row>
    <row r="161" spans="1:16" s="60" customFormat="1" ht="13.5" customHeight="1">
      <c r="A161" s="149"/>
      <c r="B161" s="161"/>
      <c r="C161" s="27"/>
      <c r="D161" s="26" t="s">
        <v>144</v>
      </c>
      <c r="E161" s="150"/>
      <c r="F161" s="150"/>
      <c r="G161" s="150"/>
      <c r="H161" s="158"/>
      <c r="I161" s="150"/>
      <c r="J161" s="150"/>
      <c r="K161" s="150"/>
      <c r="L161" s="158"/>
      <c r="M161" s="150"/>
      <c r="N161" s="150"/>
      <c r="O161" s="150"/>
      <c r="P161" s="158"/>
    </row>
    <row r="162" spans="1:16" s="60" customFormat="1" ht="13.5" customHeight="1">
      <c r="A162" s="42"/>
      <c r="B162" s="42">
        <v>85203</v>
      </c>
      <c r="C162" s="42"/>
      <c r="D162" s="43" t="s">
        <v>11</v>
      </c>
      <c r="E162" s="8">
        <f aca="true" t="shared" si="14" ref="E162:G163">SUM(I162,M162)</f>
        <v>412000</v>
      </c>
      <c r="F162" s="8">
        <f t="shared" si="14"/>
        <v>411046</v>
      </c>
      <c r="G162" s="8">
        <f t="shared" si="14"/>
        <v>205800</v>
      </c>
      <c r="H162" s="25">
        <f>G162/F162*100</f>
        <v>50.06738905134706</v>
      </c>
      <c r="I162" s="8"/>
      <c r="J162" s="46"/>
      <c r="K162" s="43"/>
      <c r="L162" s="43"/>
      <c r="M162" s="65">
        <f>SUM(M163)</f>
        <v>412000</v>
      </c>
      <c r="N162" s="65">
        <f>SUM(N163)</f>
        <v>411046</v>
      </c>
      <c r="O162" s="65">
        <f>SUM(O163)</f>
        <v>205800</v>
      </c>
      <c r="P162" s="25">
        <f>O162/N162*100</f>
        <v>50.06738905134706</v>
      </c>
    </row>
    <row r="163" spans="1:16" s="60" customFormat="1" ht="13.5" customHeight="1">
      <c r="A163" s="42"/>
      <c r="B163" s="42"/>
      <c r="C163" s="42"/>
      <c r="D163" s="26" t="s">
        <v>75</v>
      </c>
      <c r="E163" s="45">
        <f t="shared" si="14"/>
        <v>412000</v>
      </c>
      <c r="F163" s="45">
        <f t="shared" si="14"/>
        <v>411046</v>
      </c>
      <c r="G163" s="45">
        <f t="shared" si="14"/>
        <v>205800</v>
      </c>
      <c r="H163" s="28">
        <f>G163/F163*100</f>
        <v>50.06738905134706</v>
      </c>
      <c r="I163" s="45"/>
      <c r="J163" s="44"/>
      <c r="K163" s="26"/>
      <c r="L163" s="26"/>
      <c r="M163" s="58">
        <f>SUM(M165)</f>
        <v>412000</v>
      </c>
      <c r="N163" s="58">
        <f>SUM(N165)</f>
        <v>411046</v>
      </c>
      <c r="O163" s="58">
        <f>SUM(O165)</f>
        <v>205800</v>
      </c>
      <c r="P163" s="28">
        <f>O163/N163*100</f>
        <v>50.06738905134706</v>
      </c>
    </row>
    <row r="164" spans="1:16" s="60" customFormat="1" ht="13.5" customHeight="1">
      <c r="A164" s="42"/>
      <c r="B164" s="42"/>
      <c r="C164" s="42"/>
      <c r="D164" s="26" t="s">
        <v>81</v>
      </c>
      <c r="E164" s="45"/>
      <c r="F164" s="45"/>
      <c r="G164" s="45"/>
      <c r="H164" s="45"/>
      <c r="I164" s="45"/>
      <c r="J164" s="44"/>
      <c r="K164" s="26"/>
      <c r="L164" s="26"/>
      <c r="M164" s="58"/>
      <c r="N164" s="58"/>
      <c r="O164" s="58"/>
      <c r="P164" s="58"/>
    </row>
    <row r="165" spans="1:16" s="60" customFormat="1" ht="13.5" customHeight="1">
      <c r="A165" s="42"/>
      <c r="B165" s="27"/>
      <c r="C165" s="27">
        <v>2110</v>
      </c>
      <c r="D165" s="26" t="s">
        <v>142</v>
      </c>
      <c r="E165" s="45">
        <f>SUM(I165,M165)</f>
        <v>412000</v>
      </c>
      <c r="F165" s="45">
        <f>SUM(J165,N165)</f>
        <v>411046</v>
      </c>
      <c r="G165" s="45">
        <f>SUM(K165,O165)</f>
        <v>205800</v>
      </c>
      <c r="H165" s="28">
        <f>G165/F165*100</f>
        <v>50.06738905134706</v>
      </c>
      <c r="I165" s="58"/>
      <c r="J165" s="44"/>
      <c r="K165" s="26"/>
      <c r="L165" s="26"/>
      <c r="M165" s="58">
        <v>412000</v>
      </c>
      <c r="N165" s="58">
        <v>411046</v>
      </c>
      <c r="O165" s="58">
        <v>205800</v>
      </c>
      <c r="P165" s="28">
        <f>O165/N165*100</f>
        <v>50.06738905134706</v>
      </c>
    </row>
    <row r="166" spans="1:16" s="60" customFormat="1" ht="13.5" customHeight="1">
      <c r="A166" s="42"/>
      <c r="B166" s="27"/>
      <c r="C166" s="27"/>
      <c r="D166" s="26" t="s">
        <v>143</v>
      </c>
      <c r="E166" s="45"/>
      <c r="F166" s="45"/>
      <c r="G166" s="45"/>
      <c r="H166" s="58"/>
      <c r="I166" s="58"/>
      <c r="J166" s="44"/>
      <c r="K166" s="26"/>
      <c r="L166" s="26"/>
      <c r="M166" s="58"/>
      <c r="N166" s="58"/>
      <c r="O166" s="58"/>
      <c r="P166" s="58"/>
    </row>
    <row r="167" spans="1:16" s="60" customFormat="1" ht="13.5" customHeight="1">
      <c r="A167" s="42"/>
      <c r="B167" s="27"/>
      <c r="C167" s="27"/>
      <c r="D167" s="26" t="s">
        <v>144</v>
      </c>
      <c r="E167" s="45"/>
      <c r="F167" s="45"/>
      <c r="G167" s="45"/>
      <c r="H167" s="58"/>
      <c r="I167" s="58"/>
      <c r="J167" s="44"/>
      <c r="K167" s="26"/>
      <c r="L167" s="26"/>
      <c r="M167" s="58"/>
      <c r="N167" s="58"/>
      <c r="O167" s="58"/>
      <c r="P167" s="58"/>
    </row>
    <row r="168" spans="1:16" s="60" customFormat="1" ht="13.5" customHeight="1">
      <c r="A168" s="42"/>
      <c r="B168" s="161">
        <v>85204</v>
      </c>
      <c r="C168" s="161"/>
      <c r="D168" s="162" t="s">
        <v>158</v>
      </c>
      <c r="E168" s="8"/>
      <c r="F168" s="8">
        <f>SUM(J168,N168)</f>
        <v>2470</v>
      </c>
      <c r="G168" s="8"/>
      <c r="H168" s="25"/>
      <c r="I168" s="58"/>
      <c r="J168" s="44"/>
      <c r="K168" s="26"/>
      <c r="L168" s="26"/>
      <c r="M168" s="65"/>
      <c r="N168" s="65">
        <f>SUM(N169)</f>
        <v>2470</v>
      </c>
      <c r="O168" s="65"/>
      <c r="P168" s="25"/>
    </row>
    <row r="169" spans="1:16" s="60" customFormat="1" ht="13.5" customHeight="1">
      <c r="A169" s="42"/>
      <c r="B169" s="161"/>
      <c r="C169" s="161"/>
      <c r="D169" s="184" t="s">
        <v>75</v>
      </c>
      <c r="E169" s="45"/>
      <c r="F169" s="45">
        <f>SUM(J169,N169)</f>
        <v>2470</v>
      </c>
      <c r="G169" s="45"/>
      <c r="H169" s="28"/>
      <c r="I169" s="58"/>
      <c r="J169" s="44"/>
      <c r="K169" s="26"/>
      <c r="L169" s="26"/>
      <c r="M169" s="58"/>
      <c r="N169" s="58">
        <f>SUM(N171)</f>
        <v>2470</v>
      </c>
      <c r="O169" s="58"/>
      <c r="P169" s="28"/>
    </row>
    <row r="170" spans="1:16" s="60" customFormat="1" ht="13.5" customHeight="1">
      <c r="A170" s="42"/>
      <c r="B170" s="161"/>
      <c r="C170" s="161"/>
      <c r="D170" s="184" t="s">
        <v>88</v>
      </c>
      <c r="E170" s="45"/>
      <c r="F170" s="45"/>
      <c r="G170" s="45"/>
      <c r="H170" s="45"/>
      <c r="I170" s="58"/>
      <c r="J170" s="44"/>
      <c r="K170" s="26"/>
      <c r="L170" s="26"/>
      <c r="M170" s="58"/>
      <c r="N170" s="58"/>
      <c r="O170" s="58"/>
      <c r="P170" s="58"/>
    </row>
    <row r="171" spans="1:16" s="60" customFormat="1" ht="13.5" customHeight="1">
      <c r="A171" s="42"/>
      <c r="B171" s="27"/>
      <c r="C171" s="27">
        <v>2110</v>
      </c>
      <c r="D171" s="26" t="s">
        <v>142</v>
      </c>
      <c r="E171" s="45"/>
      <c r="F171" s="45">
        <f>SUM(J171,N171)</f>
        <v>2470</v>
      </c>
      <c r="G171" s="45"/>
      <c r="H171" s="28"/>
      <c r="I171" s="58"/>
      <c r="J171" s="44"/>
      <c r="K171" s="26"/>
      <c r="L171" s="26"/>
      <c r="M171" s="58"/>
      <c r="N171" s="58">
        <v>2470</v>
      </c>
      <c r="O171" s="58"/>
      <c r="P171" s="28"/>
    </row>
    <row r="172" spans="1:16" s="60" customFormat="1" ht="13.5" customHeight="1">
      <c r="A172" s="42"/>
      <c r="B172" s="27"/>
      <c r="C172" s="27"/>
      <c r="D172" s="26" t="s">
        <v>143</v>
      </c>
      <c r="E172" s="45"/>
      <c r="F172" s="45"/>
      <c r="G172" s="45"/>
      <c r="H172" s="58"/>
      <c r="I172" s="58"/>
      <c r="J172" s="44"/>
      <c r="K172" s="26"/>
      <c r="L172" s="26"/>
      <c r="M172" s="58"/>
      <c r="N172" s="58"/>
      <c r="O172" s="58"/>
      <c r="P172" s="58"/>
    </row>
    <row r="173" spans="1:16" s="60" customFormat="1" ht="13.5" customHeight="1">
      <c r="A173" s="42"/>
      <c r="B173" s="27"/>
      <c r="C173" s="27"/>
      <c r="D173" s="26" t="s">
        <v>144</v>
      </c>
      <c r="E173" s="45"/>
      <c r="F173" s="45"/>
      <c r="G173" s="45"/>
      <c r="H173" s="58"/>
      <c r="I173" s="58"/>
      <c r="J173" s="44"/>
      <c r="K173" s="26"/>
      <c r="L173" s="26"/>
      <c r="M173" s="58"/>
      <c r="N173" s="58"/>
      <c r="O173" s="58"/>
      <c r="P173" s="58"/>
    </row>
    <row r="174" spans="1:16" s="60" customFormat="1" ht="13.5" customHeight="1">
      <c r="A174" s="42"/>
      <c r="B174" s="42">
        <v>85212</v>
      </c>
      <c r="C174" s="42"/>
      <c r="D174" s="43" t="s">
        <v>149</v>
      </c>
      <c r="E174" s="8">
        <f>SUM(I174,M174)</f>
        <v>22329000</v>
      </c>
      <c r="F174" s="8">
        <f>SUM(J174,N174)</f>
        <v>22329000</v>
      </c>
      <c r="G174" s="8">
        <f>SUM(K174,O174)</f>
        <v>10680000</v>
      </c>
      <c r="H174" s="25">
        <f>G174/F174*100</f>
        <v>47.83017600429934</v>
      </c>
      <c r="I174" s="65">
        <f>SUM(I177)</f>
        <v>22329000</v>
      </c>
      <c r="J174" s="65">
        <f>SUM(J177)</f>
        <v>22329000</v>
      </c>
      <c r="K174" s="65">
        <f>SUM(K177)</f>
        <v>10680000</v>
      </c>
      <c r="L174" s="25">
        <f>K174/J174*100</f>
        <v>47.83017600429934</v>
      </c>
      <c r="M174" s="58"/>
      <c r="N174" s="58"/>
      <c r="O174" s="58"/>
      <c r="P174" s="58"/>
    </row>
    <row r="175" spans="1:16" s="60" customFormat="1" ht="13.5" customHeight="1">
      <c r="A175" s="42"/>
      <c r="B175" s="27"/>
      <c r="C175" s="27"/>
      <c r="D175" s="43" t="s">
        <v>150</v>
      </c>
      <c r="E175" s="8"/>
      <c r="F175" s="8"/>
      <c r="G175" s="8"/>
      <c r="H175" s="58"/>
      <c r="I175" s="58"/>
      <c r="J175" s="58"/>
      <c r="K175" s="58"/>
      <c r="L175" s="26"/>
      <c r="M175" s="26"/>
      <c r="N175" s="26"/>
      <c r="O175" s="26"/>
      <c r="P175" s="26"/>
    </row>
    <row r="176" spans="1:16" s="60" customFormat="1" ht="13.5" customHeight="1">
      <c r="A176" s="42"/>
      <c r="B176" s="27"/>
      <c r="C176" s="27"/>
      <c r="D176" s="43" t="s">
        <v>124</v>
      </c>
      <c r="E176" s="8"/>
      <c r="F176" s="8"/>
      <c r="G176" s="8"/>
      <c r="H176" s="58"/>
      <c r="I176" s="58"/>
      <c r="J176" s="58"/>
      <c r="K176" s="58"/>
      <c r="L176" s="26"/>
      <c r="M176" s="26"/>
      <c r="N176" s="26"/>
      <c r="O176" s="26"/>
      <c r="P176" s="26"/>
    </row>
    <row r="177" spans="1:16" s="60" customFormat="1" ht="13.5" customHeight="1">
      <c r="A177" s="42"/>
      <c r="B177" s="27"/>
      <c r="C177" s="27"/>
      <c r="D177" s="26" t="s">
        <v>75</v>
      </c>
      <c r="E177" s="45">
        <f>SUM(I177,M177)</f>
        <v>22329000</v>
      </c>
      <c r="F177" s="45">
        <f>SUM(J177,N177)</f>
        <v>22329000</v>
      </c>
      <c r="G177" s="45">
        <f>SUM(K177,O177)</f>
        <v>10680000</v>
      </c>
      <c r="H177" s="28">
        <f>G177/F177*100</f>
        <v>47.83017600429934</v>
      </c>
      <c r="I177" s="58">
        <f>SUM(I179)</f>
        <v>22329000</v>
      </c>
      <c r="J177" s="58">
        <f>SUM(J179)</f>
        <v>22329000</v>
      </c>
      <c r="K177" s="58">
        <f>SUM(K179)</f>
        <v>10680000</v>
      </c>
      <c r="L177" s="28">
        <f>K177/J177*100</f>
        <v>47.83017600429934</v>
      </c>
      <c r="M177" s="26"/>
      <c r="N177" s="26"/>
      <c r="O177" s="26"/>
      <c r="P177" s="26"/>
    </row>
    <row r="178" spans="1:16" s="60" customFormat="1" ht="13.5" customHeight="1">
      <c r="A178" s="42"/>
      <c r="B178" s="27"/>
      <c r="C178" s="27"/>
      <c r="D178" s="26" t="s">
        <v>81</v>
      </c>
      <c r="E178" s="45"/>
      <c r="F178" s="45"/>
      <c r="G178" s="45"/>
      <c r="H178" s="58"/>
      <c r="I178" s="58"/>
      <c r="J178" s="44"/>
      <c r="K178" s="26"/>
      <c r="L178" s="26"/>
      <c r="M178" s="26"/>
      <c r="N178" s="26"/>
      <c r="O178" s="26"/>
      <c r="P178" s="26"/>
    </row>
    <row r="179" spans="1:16" s="60" customFormat="1" ht="13.5" customHeight="1">
      <c r="A179" s="42"/>
      <c r="B179" s="27"/>
      <c r="C179" s="29">
        <v>2010</v>
      </c>
      <c r="D179" s="30" t="s">
        <v>76</v>
      </c>
      <c r="E179" s="45">
        <f>SUM(I179,M179)</f>
        <v>22329000</v>
      </c>
      <c r="F179" s="45">
        <f>SUM(J179,N179)</f>
        <v>22329000</v>
      </c>
      <c r="G179" s="45">
        <f>SUM(K179,O179)</f>
        <v>10680000</v>
      </c>
      <c r="H179" s="28">
        <f>G179/F179*100</f>
        <v>47.83017600429934</v>
      </c>
      <c r="I179" s="58">
        <v>22329000</v>
      </c>
      <c r="J179" s="58">
        <v>22329000</v>
      </c>
      <c r="K179" s="58">
        <v>10680000</v>
      </c>
      <c r="L179" s="28">
        <f>K179/J179*100</f>
        <v>47.83017600429934</v>
      </c>
      <c r="M179" s="26"/>
      <c r="N179" s="26"/>
      <c r="O179" s="26"/>
      <c r="P179" s="26"/>
    </row>
    <row r="180" spans="1:16" ht="13.5" customHeight="1">
      <c r="A180" s="42"/>
      <c r="B180" s="27"/>
      <c r="C180" s="23"/>
      <c r="D180" s="30" t="s">
        <v>140</v>
      </c>
      <c r="E180" s="45"/>
      <c r="F180" s="45"/>
      <c r="G180" s="45"/>
      <c r="H180" s="58"/>
      <c r="I180" s="58"/>
      <c r="J180" s="44"/>
      <c r="K180" s="26"/>
      <c r="L180" s="26"/>
      <c r="M180" s="26"/>
      <c r="N180" s="26"/>
      <c r="O180" s="26"/>
      <c r="P180" s="26"/>
    </row>
    <row r="181" spans="1:16" ht="13.5" customHeight="1">
      <c r="A181" s="42"/>
      <c r="B181" s="27"/>
      <c r="C181" s="23"/>
      <c r="D181" s="30" t="s">
        <v>141</v>
      </c>
      <c r="E181" s="45"/>
      <c r="F181" s="45"/>
      <c r="G181" s="45"/>
      <c r="H181" s="58"/>
      <c r="I181" s="58"/>
      <c r="J181" s="44"/>
      <c r="K181" s="26"/>
      <c r="L181" s="26"/>
      <c r="M181" s="26"/>
      <c r="N181" s="26"/>
      <c r="O181" s="26"/>
      <c r="P181" s="26"/>
    </row>
    <row r="182" spans="1:16" ht="13.5" customHeight="1">
      <c r="A182" s="42"/>
      <c r="B182" s="42">
        <v>85213</v>
      </c>
      <c r="C182" s="42"/>
      <c r="D182" s="50" t="s">
        <v>72</v>
      </c>
      <c r="E182" s="8">
        <f>SUM(I182,M182)</f>
        <v>38500</v>
      </c>
      <c r="F182" s="8">
        <f>SUM(J182,N182)</f>
        <v>50000</v>
      </c>
      <c r="G182" s="8">
        <f>SUM(K182,O182)</f>
        <v>36000</v>
      </c>
      <c r="H182" s="25">
        <f>G182/F182*100</f>
        <v>72</v>
      </c>
      <c r="I182" s="8">
        <f>SUM(I186)</f>
        <v>38500</v>
      </c>
      <c r="J182" s="8">
        <f>SUM(J186)</f>
        <v>50000</v>
      </c>
      <c r="K182" s="8">
        <f>SUM(K186)</f>
        <v>36000</v>
      </c>
      <c r="L182" s="25">
        <f>K182/J182*100</f>
        <v>72</v>
      </c>
      <c r="M182" s="26"/>
      <c r="N182" s="26"/>
      <c r="O182" s="26"/>
      <c r="P182" s="26"/>
    </row>
    <row r="183" spans="1:16" ht="13.5" customHeight="1">
      <c r="A183" s="42"/>
      <c r="B183" s="42"/>
      <c r="C183" s="42"/>
      <c r="D183" s="50" t="s">
        <v>151</v>
      </c>
      <c r="E183" s="45"/>
      <c r="F183" s="45"/>
      <c r="G183" s="45"/>
      <c r="H183" s="8"/>
      <c r="I183" s="8"/>
      <c r="J183" s="8"/>
      <c r="K183" s="8"/>
      <c r="L183" s="26"/>
      <c r="M183" s="26"/>
      <c r="N183" s="26"/>
      <c r="O183" s="26"/>
      <c r="P183" s="26"/>
    </row>
    <row r="184" spans="1:16" ht="13.5" customHeight="1">
      <c r="A184" s="42"/>
      <c r="B184" s="42"/>
      <c r="C184" s="42"/>
      <c r="D184" s="50" t="s">
        <v>152</v>
      </c>
      <c r="E184" s="45"/>
      <c r="F184" s="45"/>
      <c r="G184" s="45"/>
      <c r="H184" s="8"/>
      <c r="I184" s="8"/>
      <c r="J184" s="8"/>
      <c r="K184" s="8"/>
      <c r="L184" s="26"/>
      <c r="M184" s="26"/>
      <c r="N184" s="26"/>
      <c r="O184" s="26"/>
      <c r="P184" s="26"/>
    </row>
    <row r="185" spans="1:16" ht="13.5" customHeight="1">
      <c r="A185" s="42"/>
      <c r="B185" s="42"/>
      <c r="C185" s="42"/>
      <c r="D185" s="50" t="s">
        <v>153</v>
      </c>
      <c r="E185" s="45"/>
      <c r="F185" s="45"/>
      <c r="G185" s="45"/>
      <c r="H185" s="8"/>
      <c r="I185" s="8"/>
      <c r="J185" s="8"/>
      <c r="K185" s="8"/>
      <c r="L185" s="26"/>
      <c r="M185" s="26"/>
      <c r="N185" s="26"/>
      <c r="O185" s="26"/>
      <c r="P185" s="26"/>
    </row>
    <row r="186" spans="1:16" ht="13.5" customHeight="1">
      <c r="A186" s="42"/>
      <c r="B186" s="42"/>
      <c r="C186" s="42"/>
      <c r="D186" s="26" t="s">
        <v>75</v>
      </c>
      <c r="E186" s="45">
        <f>SUM(I186,M186)</f>
        <v>38500</v>
      </c>
      <c r="F186" s="45">
        <f>SUM(J186,N186)</f>
        <v>50000</v>
      </c>
      <c r="G186" s="45">
        <f>SUM(K186,O186)</f>
        <v>36000</v>
      </c>
      <c r="H186" s="28">
        <f>G186/F186*100</f>
        <v>72</v>
      </c>
      <c r="I186" s="45">
        <f>SUM(I188)</f>
        <v>38500</v>
      </c>
      <c r="J186" s="45">
        <f>SUM(J188)</f>
        <v>50000</v>
      </c>
      <c r="K186" s="45">
        <f>SUM(K188)</f>
        <v>36000</v>
      </c>
      <c r="L186" s="28">
        <f>K186/J186*100</f>
        <v>72</v>
      </c>
      <c r="M186" s="26"/>
      <c r="N186" s="26"/>
      <c r="O186" s="26"/>
      <c r="P186" s="26"/>
    </row>
    <row r="187" spans="1:16" ht="13.5" customHeight="1">
      <c r="A187" s="42"/>
      <c r="B187" s="42"/>
      <c r="C187" s="42"/>
      <c r="D187" s="26" t="s">
        <v>81</v>
      </c>
      <c r="E187" s="45"/>
      <c r="F187" s="45"/>
      <c r="G187" s="45"/>
      <c r="H187" s="45"/>
      <c r="I187" s="45"/>
      <c r="J187" s="44"/>
      <c r="K187" s="26"/>
      <c r="L187" s="26"/>
      <c r="M187" s="26"/>
      <c r="N187" s="26"/>
      <c r="O187" s="26"/>
      <c r="P187" s="26"/>
    </row>
    <row r="188" spans="1:16" ht="13.5" customHeight="1">
      <c r="A188" s="42"/>
      <c r="B188" s="27"/>
      <c r="C188" s="29">
        <v>2010</v>
      </c>
      <c r="D188" s="30" t="s">
        <v>76</v>
      </c>
      <c r="E188" s="45">
        <f>SUM(I188,M188)</f>
        <v>38500</v>
      </c>
      <c r="F188" s="45">
        <f>SUM(J188,N188)</f>
        <v>50000</v>
      </c>
      <c r="G188" s="45">
        <f>SUM(K188,O188)</f>
        <v>36000</v>
      </c>
      <c r="H188" s="28">
        <f>G188/F188*100</f>
        <v>72</v>
      </c>
      <c r="I188" s="58">
        <v>38500</v>
      </c>
      <c r="J188" s="58">
        <v>50000</v>
      </c>
      <c r="K188" s="58">
        <v>36000</v>
      </c>
      <c r="L188" s="28">
        <f>K188/J188*100</f>
        <v>72</v>
      </c>
      <c r="M188" s="26"/>
      <c r="N188" s="26"/>
      <c r="O188" s="26"/>
      <c r="P188" s="26"/>
    </row>
    <row r="189" spans="1:16" ht="13.5" customHeight="1">
      <c r="A189" s="42"/>
      <c r="B189" s="27"/>
      <c r="C189" s="23"/>
      <c r="D189" s="30" t="s">
        <v>140</v>
      </c>
      <c r="E189" s="45"/>
      <c r="F189" s="45"/>
      <c r="G189" s="45"/>
      <c r="H189" s="58"/>
      <c r="I189" s="58"/>
      <c r="J189" s="44"/>
      <c r="K189" s="26"/>
      <c r="L189" s="26"/>
      <c r="M189" s="26"/>
      <c r="N189" s="26"/>
      <c r="O189" s="26"/>
      <c r="P189" s="26"/>
    </row>
    <row r="190" spans="1:16" ht="13.5" customHeight="1">
      <c r="A190" s="42"/>
      <c r="B190" s="27"/>
      <c r="C190" s="23"/>
      <c r="D190" s="30" t="s">
        <v>141</v>
      </c>
      <c r="E190" s="45"/>
      <c r="F190" s="45"/>
      <c r="G190" s="45"/>
      <c r="H190" s="58"/>
      <c r="I190" s="58"/>
      <c r="J190" s="44"/>
      <c r="K190" s="26"/>
      <c r="L190" s="26"/>
      <c r="M190" s="26"/>
      <c r="N190" s="26"/>
      <c r="O190" s="26"/>
      <c r="P190" s="26"/>
    </row>
    <row r="191" spans="1:16" ht="13.5" customHeight="1">
      <c r="A191" s="42"/>
      <c r="B191" s="42">
        <v>85228</v>
      </c>
      <c r="C191" s="42"/>
      <c r="D191" s="50" t="s">
        <v>36</v>
      </c>
      <c r="E191" s="8">
        <f aca="true" t="shared" si="15" ref="E191:G192">SUM(I191,M191)</f>
        <v>353000</v>
      </c>
      <c r="F191" s="8">
        <f t="shared" si="15"/>
        <v>353000</v>
      </c>
      <c r="G191" s="8">
        <f t="shared" si="15"/>
        <v>300000</v>
      </c>
      <c r="H191" s="25">
        <f>G191/F191*100</f>
        <v>84.98583569405099</v>
      </c>
      <c r="I191" s="65">
        <f>SUM(I192)</f>
        <v>353000</v>
      </c>
      <c r="J191" s="65">
        <f>SUM(J192)</f>
        <v>353000</v>
      </c>
      <c r="K191" s="65">
        <f>SUM(K192)</f>
        <v>300000</v>
      </c>
      <c r="L191" s="25">
        <f>K191/J191*100</f>
        <v>84.98583569405099</v>
      </c>
      <c r="M191" s="26"/>
      <c r="N191" s="26"/>
      <c r="O191" s="26"/>
      <c r="P191" s="26"/>
    </row>
    <row r="192" spans="1:16" ht="13.5" customHeight="1">
      <c r="A192" s="42"/>
      <c r="B192" s="42"/>
      <c r="C192" s="42"/>
      <c r="D192" s="26" t="s">
        <v>75</v>
      </c>
      <c r="E192" s="45">
        <f t="shared" si="15"/>
        <v>353000</v>
      </c>
      <c r="F192" s="45">
        <f t="shared" si="15"/>
        <v>353000</v>
      </c>
      <c r="G192" s="45">
        <f t="shared" si="15"/>
        <v>300000</v>
      </c>
      <c r="H192" s="28">
        <f>G192/F192*100</f>
        <v>84.98583569405099</v>
      </c>
      <c r="I192" s="58">
        <f>SUM(I194)</f>
        <v>353000</v>
      </c>
      <c r="J192" s="58">
        <f>SUM(J194)</f>
        <v>353000</v>
      </c>
      <c r="K192" s="58">
        <f>SUM(K194)</f>
        <v>300000</v>
      </c>
      <c r="L192" s="28">
        <f>K192/J192*100</f>
        <v>84.98583569405099</v>
      </c>
      <c r="M192" s="26"/>
      <c r="N192" s="26"/>
      <c r="O192" s="26"/>
      <c r="P192" s="26"/>
    </row>
    <row r="193" spans="1:16" ht="13.5" customHeight="1">
      <c r="A193" s="42"/>
      <c r="B193" s="42"/>
      <c r="C193" s="42"/>
      <c r="D193" s="26" t="s">
        <v>81</v>
      </c>
      <c r="E193" s="45"/>
      <c r="F193" s="45"/>
      <c r="G193" s="45"/>
      <c r="H193" s="45"/>
      <c r="I193" s="58"/>
      <c r="J193" s="44"/>
      <c r="K193" s="26"/>
      <c r="L193" s="26"/>
      <c r="M193" s="26"/>
      <c r="N193" s="26"/>
      <c r="O193" s="26"/>
      <c r="P193" s="26"/>
    </row>
    <row r="194" spans="1:16" ht="13.5" customHeight="1">
      <c r="A194" s="42"/>
      <c r="B194" s="27"/>
      <c r="C194" s="29">
        <v>2010</v>
      </c>
      <c r="D194" s="30" t="s">
        <v>76</v>
      </c>
      <c r="E194" s="45">
        <f>SUM(I194,M194)</f>
        <v>353000</v>
      </c>
      <c r="F194" s="45">
        <f>SUM(J194,N194)</f>
        <v>353000</v>
      </c>
      <c r="G194" s="45">
        <f>SUM(K194,O194)</f>
        <v>300000</v>
      </c>
      <c r="H194" s="28">
        <f>G194/F194*100</f>
        <v>84.98583569405099</v>
      </c>
      <c r="I194" s="58">
        <v>353000</v>
      </c>
      <c r="J194" s="58">
        <v>353000</v>
      </c>
      <c r="K194" s="58">
        <v>300000</v>
      </c>
      <c r="L194" s="28">
        <f>K194/J194*100</f>
        <v>84.98583569405099</v>
      </c>
      <c r="M194" s="26"/>
      <c r="N194" s="26"/>
      <c r="O194" s="26"/>
      <c r="P194" s="26"/>
    </row>
    <row r="195" spans="1:16" ht="13.5" customHeight="1">
      <c r="A195" s="42"/>
      <c r="B195" s="27"/>
      <c r="C195" s="23"/>
      <c r="D195" s="30" t="s">
        <v>140</v>
      </c>
      <c r="E195" s="45"/>
      <c r="F195" s="45"/>
      <c r="G195" s="28"/>
      <c r="H195" s="58"/>
      <c r="I195" s="58"/>
      <c r="J195" s="44"/>
      <c r="K195" s="26"/>
      <c r="L195" s="26"/>
      <c r="M195" s="26"/>
      <c r="N195" s="26"/>
      <c r="O195" s="26"/>
      <c r="P195" s="26"/>
    </row>
    <row r="196" spans="1:16" ht="13.5" customHeight="1" thickBot="1">
      <c r="A196" s="47"/>
      <c r="B196" s="36"/>
      <c r="C196" s="31"/>
      <c r="D196" s="32" t="s">
        <v>141</v>
      </c>
      <c r="E196" s="48"/>
      <c r="F196" s="48"/>
      <c r="G196" s="78"/>
      <c r="H196" s="59"/>
      <c r="I196" s="59"/>
      <c r="J196" s="49"/>
      <c r="K196" s="35"/>
      <c r="L196" s="35"/>
      <c r="M196" s="35"/>
      <c r="N196" s="35"/>
      <c r="O196" s="35"/>
      <c r="P196" s="35"/>
    </row>
    <row r="197" spans="1:16" ht="13.5" customHeight="1">
      <c r="A197" s="263" t="s">
        <v>69</v>
      </c>
      <c r="B197" s="264"/>
      <c r="C197" s="264"/>
      <c r="D197" s="264"/>
      <c r="E197" s="264"/>
      <c r="F197" s="264"/>
      <c r="G197" s="264"/>
      <c r="H197" s="264"/>
      <c r="I197" s="264"/>
      <c r="J197" s="265"/>
      <c r="K197" s="265"/>
      <c r="L197" s="265"/>
      <c r="M197" s="265"/>
      <c r="N197" s="265"/>
      <c r="O197" s="265"/>
      <c r="P197" s="265"/>
    </row>
    <row r="198" spans="1:16" ht="13.5" customHeight="1" thickBot="1">
      <c r="A198" s="54"/>
      <c r="B198" s="54"/>
      <c r="C198" s="54"/>
      <c r="D198" s="54"/>
      <c r="E198" s="54"/>
      <c r="F198" s="54"/>
      <c r="G198" s="54"/>
      <c r="H198" s="54"/>
      <c r="I198" s="54"/>
      <c r="J198" s="55"/>
      <c r="K198" s="54"/>
      <c r="L198" s="54"/>
      <c r="M198" s="54"/>
      <c r="N198" s="54"/>
      <c r="O198" s="54"/>
      <c r="P198" s="54"/>
    </row>
    <row r="199" spans="1:16" ht="13.5" customHeight="1" thickBot="1">
      <c r="A199" s="6" t="s">
        <v>15</v>
      </c>
      <c r="B199" s="6" t="s">
        <v>16</v>
      </c>
      <c r="C199" s="6" t="s">
        <v>17</v>
      </c>
      <c r="D199" s="6" t="s">
        <v>18</v>
      </c>
      <c r="E199" s="7" t="s">
        <v>23</v>
      </c>
      <c r="F199" s="7" t="s">
        <v>24</v>
      </c>
      <c r="G199" s="7" t="s">
        <v>21</v>
      </c>
      <c r="H199" s="7" t="s">
        <v>22</v>
      </c>
      <c r="I199" s="7" t="s">
        <v>25</v>
      </c>
      <c r="J199" s="7" t="s">
        <v>131</v>
      </c>
      <c r="K199" s="7" t="s">
        <v>132</v>
      </c>
      <c r="L199" s="7" t="s">
        <v>133</v>
      </c>
      <c r="M199" s="7" t="s">
        <v>134</v>
      </c>
      <c r="N199" s="7" t="s">
        <v>135</v>
      </c>
      <c r="O199" s="7" t="s">
        <v>136</v>
      </c>
      <c r="P199" s="7" t="s">
        <v>137</v>
      </c>
    </row>
    <row r="200" spans="1:16" ht="13.5" customHeight="1">
      <c r="A200" s="37">
        <v>853</v>
      </c>
      <c r="B200" s="37"/>
      <c r="C200" s="37"/>
      <c r="D200" s="37" t="s">
        <v>154</v>
      </c>
      <c r="E200" s="38">
        <f>SUM(I200,M200)</f>
        <v>320000</v>
      </c>
      <c r="F200" s="38">
        <f>SUM(J200,N200)</f>
        <v>320000</v>
      </c>
      <c r="G200" s="38">
        <f>SUM(K200,O200)</f>
        <v>165000</v>
      </c>
      <c r="H200" s="20">
        <f>G200/F200*100</f>
        <v>51.5625</v>
      </c>
      <c r="I200" s="38"/>
      <c r="J200" s="39"/>
      <c r="K200" s="40"/>
      <c r="L200" s="40"/>
      <c r="M200" s="83">
        <f>SUM(M202)</f>
        <v>320000</v>
      </c>
      <c r="N200" s="83">
        <f>SUM(N202)</f>
        <v>320000</v>
      </c>
      <c r="O200" s="83">
        <f>SUM(O202)</f>
        <v>165000</v>
      </c>
      <c r="P200" s="20">
        <f>O200/N200*100</f>
        <v>51.5625</v>
      </c>
    </row>
    <row r="201" spans="1:16" ht="13.5" customHeight="1">
      <c r="A201" s="42"/>
      <c r="B201" s="42"/>
      <c r="C201" s="42"/>
      <c r="D201" s="42" t="s">
        <v>155</v>
      </c>
      <c r="E201" s="8"/>
      <c r="F201" s="8"/>
      <c r="G201" s="8"/>
      <c r="H201" s="8"/>
      <c r="I201" s="8"/>
      <c r="J201" s="46"/>
      <c r="K201" s="43"/>
      <c r="L201" s="43"/>
      <c r="M201" s="65"/>
      <c r="N201" s="65"/>
      <c r="O201" s="65"/>
      <c r="P201" s="65"/>
    </row>
    <row r="202" spans="1:16" ht="13.5" customHeight="1">
      <c r="A202" s="42"/>
      <c r="B202" s="42">
        <v>85321</v>
      </c>
      <c r="C202" s="42"/>
      <c r="D202" s="43" t="s">
        <v>37</v>
      </c>
      <c r="E202" s="8">
        <f aca="true" t="shared" si="16" ref="E202:G203">SUM(I202,M202)</f>
        <v>320000</v>
      </c>
      <c r="F202" s="8">
        <f t="shared" si="16"/>
        <v>320000</v>
      </c>
      <c r="G202" s="8">
        <f t="shared" si="16"/>
        <v>165000</v>
      </c>
      <c r="H202" s="25">
        <f>G202/F202*100</f>
        <v>51.5625</v>
      </c>
      <c r="I202" s="8"/>
      <c r="J202" s="46"/>
      <c r="K202" s="43"/>
      <c r="L202" s="43"/>
      <c r="M202" s="65">
        <f>SUM(M203)</f>
        <v>320000</v>
      </c>
      <c r="N202" s="65">
        <f>SUM(N203)</f>
        <v>320000</v>
      </c>
      <c r="O202" s="65">
        <f>SUM(O203)</f>
        <v>165000</v>
      </c>
      <c r="P202" s="25">
        <f>O202/N202*100</f>
        <v>51.5625</v>
      </c>
    </row>
    <row r="203" spans="1:16" ht="13.5" customHeight="1">
      <c r="A203" s="42"/>
      <c r="B203" s="42"/>
      <c r="C203" s="42"/>
      <c r="D203" s="26" t="s">
        <v>75</v>
      </c>
      <c r="E203" s="45">
        <f t="shared" si="16"/>
        <v>320000</v>
      </c>
      <c r="F203" s="45">
        <f t="shared" si="16"/>
        <v>320000</v>
      </c>
      <c r="G203" s="45">
        <f t="shared" si="16"/>
        <v>165000</v>
      </c>
      <c r="H203" s="28">
        <f>G203/F203*100</f>
        <v>51.5625</v>
      </c>
      <c r="I203" s="45"/>
      <c r="J203" s="44"/>
      <c r="K203" s="26"/>
      <c r="L203" s="26"/>
      <c r="M203" s="58">
        <f>SUM(M205)</f>
        <v>320000</v>
      </c>
      <c r="N203" s="58">
        <f>SUM(N205)</f>
        <v>320000</v>
      </c>
      <c r="O203" s="58">
        <f>SUM(O205)</f>
        <v>165000</v>
      </c>
      <c r="P203" s="28">
        <f>O203/N203*100</f>
        <v>51.5625</v>
      </c>
    </row>
    <row r="204" spans="1:16" ht="13.5" customHeight="1">
      <c r="A204" s="42"/>
      <c r="B204" s="42"/>
      <c r="C204" s="42"/>
      <c r="D204" s="26" t="s">
        <v>81</v>
      </c>
      <c r="E204" s="45"/>
      <c r="F204" s="45"/>
      <c r="G204" s="45"/>
      <c r="H204" s="45"/>
      <c r="I204" s="45"/>
      <c r="J204" s="44"/>
      <c r="K204" s="26"/>
      <c r="L204" s="26"/>
      <c r="M204" s="58"/>
      <c r="N204" s="58"/>
      <c r="O204" s="58"/>
      <c r="P204" s="58"/>
    </row>
    <row r="205" spans="1:16" ht="13.5" customHeight="1">
      <c r="A205" s="42"/>
      <c r="B205" s="27"/>
      <c r="C205" s="27">
        <v>2110</v>
      </c>
      <c r="D205" s="26" t="s">
        <v>113</v>
      </c>
      <c r="E205" s="45">
        <f>SUM(I205,M205)</f>
        <v>320000</v>
      </c>
      <c r="F205" s="45">
        <f>SUM(J205,N205)</f>
        <v>320000</v>
      </c>
      <c r="G205" s="45">
        <f>SUM(K205,O205)</f>
        <v>165000</v>
      </c>
      <c r="H205" s="28">
        <f>G205/F205*100</f>
        <v>51.5625</v>
      </c>
      <c r="I205" s="58"/>
      <c r="J205" s="44"/>
      <c r="K205" s="26"/>
      <c r="L205" s="26"/>
      <c r="M205" s="58">
        <v>320000</v>
      </c>
      <c r="N205" s="58">
        <v>320000</v>
      </c>
      <c r="O205" s="58">
        <v>165000</v>
      </c>
      <c r="P205" s="28">
        <f>O205/N205*100</f>
        <v>51.5625</v>
      </c>
    </row>
    <row r="206" spans="1:16" ht="13.5" customHeight="1">
      <c r="A206" s="42"/>
      <c r="B206" s="27"/>
      <c r="C206" s="27"/>
      <c r="D206" s="26" t="s">
        <v>114</v>
      </c>
      <c r="E206" s="45"/>
      <c r="F206" s="45"/>
      <c r="G206" s="28"/>
      <c r="H206" s="58"/>
      <c r="I206" s="58"/>
      <c r="J206" s="44"/>
      <c r="K206" s="26"/>
      <c r="L206" s="26"/>
      <c r="M206" s="26"/>
      <c r="N206" s="26"/>
      <c r="O206" s="26"/>
      <c r="P206" s="26"/>
    </row>
    <row r="207" spans="1:16" ht="13.5" customHeight="1" thickBot="1">
      <c r="A207" s="47"/>
      <c r="B207" s="36"/>
      <c r="C207" s="36"/>
      <c r="D207" s="35" t="s">
        <v>115</v>
      </c>
      <c r="E207" s="48"/>
      <c r="F207" s="48"/>
      <c r="G207" s="78"/>
      <c r="H207" s="59"/>
      <c r="I207" s="59"/>
      <c r="J207" s="49"/>
      <c r="K207" s="35"/>
      <c r="L207" s="35"/>
      <c r="M207" s="35"/>
      <c r="N207" s="35"/>
      <c r="O207" s="35"/>
      <c r="P207" s="35"/>
    </row>
    <row r="208" spans="1:16" ht="13.5" customHeight="1">
      <c r="A208" s="37">
        <v>854</v>
      </c>
      <c r="B208" s="37"/>
      <c r="C208" s="37"/>
      <c r="D208" s="37" t="s">
        <v>59</v>
      </c>
      <c r="E208" s="38"/>
      <c r="F208" s="38">
        <f aca="true" t="shared" si="17" ref="F208:G210">SUM(J208,N208)</f>
        <v>8300</v>
      </c>
      <c r="G208" s="38">
        <f t="shared" si="17"/>
        <v>6100</v>
      </c>
      <c r="H208" s="25">
        <f>G208/F208*100</f>
        <v>73.49397590361446</v>
      </c>
      <c r="I208" s="83"/>
      <c r="J208" s="83">
        <f>SUM(J209)</f>
        <v>8300</v>
      </c>
      <c r="K208" s="83">
        <f>SUM(K209)</f>
        <v>6100</v>
      </c>
      <c r="L208" s="25">
        <f>K208/J208*100</f>
        <v>73.49397590361446</v>
      </c>
      <c r="M208" s="21"/>
      <c r="N208" s="21"/>
      <c r="O208" s="21"/>
      <c r="P208" s="21"/>
    </row>
    <row r="209" spans="1:16" ht="13.5" customHeight="1">
      <c r="A209" s="42"/>
      <c r="B209" s="42">
        <v>85415</v>
      </c>
      <c r="C209" s="42"/>
      <c r="D209" s="43" t="s">
        <v>60</v>
      </c>
      <c r="E209" s="8"/>
      <c r="F209" s="8">
        <f t="shared" si="17"/>
        <v>8300</v>
      </c>
      <c r="G209" s="8">
        <f t="shared" si="17"/>
        <v>6100</v>
      </c>
      <c r="H209" s="25">
        <f>G209/F209*100</f>
        <v>73.49397590361446</v>
      </c>
      <c r="I209" s="65"/>
      <c r="J209" s="65">
        <f>SUM(J210)</f>
        <v>8300</v>
      </c>
      <c r="K209" s="65">
        <f>SUM(K210)</f>
        <v>6100</v>
      </c>
      <c r="L209" s="25">
        <f>K209/J209*100</f>
        <v>73.49397590361446</v>
      </c>
      <c r="M209" s="26"/>
      <c r="N209" s="26"/>
      <c r="O209" s="26"/>
      <c r="P209" s="26"/>
    </row>
    <row r="210" spans="1:16" ht="13.5" customHeight="1">
      <c r="A210" s="42"/>
      <c r="B210" s="42"/>
      <c r="C210" s="42"/>
      <c r="D210" s="26" t="s">
        <v>75</v>
      </c>
      <c r="E210" s="45"/>
      <c r="F210" s="45">
        <f t="shared" si="17"/>
        <v>8300</v>
      </c>
      <c r="G210" s="45">
        <f t="shared" si="17"/>
        <v>6100</v>
      </c>
      <c r="H210" s="28">
        <f>G210/F210*100</f>
        <v>73.49397590361446</v>
      </c>
      <c r="I210" s="58"/>
      <c r="J210" s="58">
        <f>SUM(J212)</f>
        <v>8300</v>
      </c>
      <c r="K210" s="58">
        <f>SUM(K212)</f>
        <v>6100</v>
      </c>
      <c r="L210" s="28">
        <f>K210/J210*100</f>
        <v>73.49397590361446</v>
      </c>
      <c r="M210" s="26"/>
      <c r="N210" s="26"/>
      <c r="O210" s="26"/>
      <c r="P210" s="26"/>
    </row>
    <row r="211" spans="1:16" ht="13.5" customHeight="1">
      <c r="A211" s="42"/>
      <c r="B211" s="42"/>
      <c r="C211" s="42"/>
      <c r="D211" s="26" t="s">
        <v>81</v>
      </c>
      <c r="E211" s="45"/>
      <c r="F211" s="45"/>
      <c r="G211" s="45"/>
      <c r="H211" s="45"/>
      <c r="I211" s="58"/>
      <c r="J211" s="44"/>
      <c r="K211" s="26"/>
      <c r="L211" s="26"/>
      <c r="M211" s="26"/>
      <c r="N211" s="26"/>
      <c r="O211" s="26"/>
      <c r="P211" s="26"/>
    </row>
    <row r="212" spans="1:16" ht="13.5" customHeight="1">
      <c r="A212" s="42"/>
      <c r="B212" s="27"/>
      <c r="C212" s="29">
        <v>2010</v>
      </c>
      <c r="D212" s="30" t="s">
        <v>76</v>
      </c>
      <c r="E212" s="45"/>
      <c r="F212" s="45">
        <f>SUM(J212,N212)</f>
        <v>8300</v>
      </c>
      <c r="G212" s="45">
        <f>SUM(K212,O212)</f>
        <v>6100</v>
      </c>
      <c r="H212" s="28">
        <f>G212/F212*100</f>
        <v>73.49397590361446</v>
      </c>
      <c r="I212" s="58"/>
      <c r="J212" s="58">
        <v>8300</v>
      </c>
      <c r="K212" s="58">
        <v>6100</v>
      </c>
      <c r="L212" s="28">
        <f>K212/J212*100</f>
        <v>73.49397590361446</v>
      </c>
      <c r="M212" s="26"/>
      <c r="N212" s="26"/>
      <c r="O212" s="26"/>
      <c r="P212" s="26"/>
    </row>
    <row r="213" spans="1:16" ht="13.5" customHeight="1">
      <c r="A213" s="42"/>
      <c r="B213" s="27"/>
      <c r="C213" s="23"/>
      <c r="D213" s="30" t="s">
        <v>140</v>
      </c>
      <c r="E213" s="45"/>
      <c r="F213" s="45"/>
      <c r="G213" s="28"/>
      <c r="H213" s="58"/>
      <c r="I213" s="58"/>
      <c r="J213" s="44"/>
      <c r="K213" s="26"/>
      <c r="L213" s="26"/>
      <c r="M213" s="26"/>
      <c r="N213" s="26"/>
      <c r="O213" s="26"/>
      <c r="P213" s="26"/>
    </row>
    <row r="214" spans="1:16" ht="13.5" customHeight="1" thickBot="1">
      <c r="A214" s="47"/>
      <c r="B214" s="36"/>
      <c r="C214" s="31"/>
      <c r="D214" s="32" t="s">
        <v>141</v>
      </c>
      <c r="E214" s="48"/>
      <c r="F214" s="48"/>
      <c r="G214" s="78"/>
      <c r="H214" s="59"/>
      <c r="I214" s="59"/>
      <c r="J214" s="49"/>
      <c r="K214" s="35"/>
      <c r="L214" s="35"/>
      <c r="M214" s="35"/>
      <c r="N214" s="35"/>
      <c r="O214" s="35"/>
      <c r="P214" s="35"/>
    </row>
    <row r="215" spans="1:16" ht="13.5" customHeight="1">
      <c r="A215" s="37">
        <v>921</v>
      </c>
      <c r="B215" s="22"/>
      <c r="C215" s="22"/>
      <c r="D215" s="37" t="s">
        <v>64</v>
      </c>
      <c r="E215" s="38"/>
      <c r="F215" s="38">
        <f>SUM(J215,N215)</f>
        <v>9000</v>
      </c>
      <c r="G215" s="38">
        <f>SUM(K215,O215)</f>
        <v>3000</v>
      </c>
      <c r="H215" s="20">
        <f>G215/F215*100</f>
        <v>33.33333333333333</v>
      </c>
      <c r="I215" s="83"/>
      <c r="J215" s="83">
        <f>SUM(J216,J222)</f>
        <v>9000</v>
      </c>
      <c r="K215" s="83">
        <f>SUM(K216,K222)</f>
        <v>3000</v>
      </c>
      <c r="L215" s="20">
        <f>K215/J215*100</f>
        <v>33.33333333333333</v>
      </c>
      <c r="M215" s="21"/>
      <c r="N215" s="21"/>
      <c r="O215" s="21"/>
      <c r="P215" s="21"/>
    </row>
    <row r="216" spans="1:16" ht="13.5" customHeight="1">
      <c r="A216" s="42"/>
      <c r="B216" s="42">
        <v>92105</v>
      </c>
      <c r="C216" s="27"/>
      <c r="D216" s="50" t="s">
        <v>156</v>
      </c>
      <c r="E216" s="8"/>
      <c r="F216" s="8">
        <f>SUM(J216,N216)</f>
        <v>6000</v>
      </c>
      <c r="G216" s="8"/>
      <c r="H216" s="8"/>
      <c r="I216" s="65"/>
      <c r="J216" s="65">
        <f>SUM(J217)</f>
        <v>6000</v>
      </c>
      <c r="K216" s="65"/>
      <c r="L216" s="25"/>
      <c r="M216" s="26"/>
      <c r="N216" s="26"/>
      <c r="O216" s="26"/>
      <c r="P216" s="26"/>
    </row>
    <row r="217" spans="1:16" ht="13.5" customHeight="1">
      <c r="A217" s="42"/>
      <c r="B217" s="27"/>
      <c r="C217" s="84"/>
      <c r="D217" s="26" t="s">
        <v>75</v>
      </c>
      <c r="E217" s="45"/>
      <c r="F217" s="45">
        <f>SUM(J217,N217)</f>
        <v>6000</v>
      </c>
      <c r="G217" s="45"/>
      <c r="H217" s="45"/>
      <c r="I217" s="58"/>
      <c r="J217" s="58">
        <f>SUM(J219)</f>
        <v>6000</v>
      </c>
      <c r="K217" s="58"/>
      <c r="L217" s="28"/>
      <c r="M217" s="26"/>
      <c r="N217" s="26"/>
      <c r="O217" s="26"/>
      <c r="P217" s="26"/>
    </row>
    <row r="218" spans="1:16" ht="13.5" customHeight="1">
      <c r="A218" s="42"/>
      <c r="B218" s="27"/>
      <c r="C218" s="84"/>
      <c r="D218" s="26" t="s">
        <v>81</v>
      </c>
      <c r="E218" s="45"/>
      <c r="F218" s="45"/>
      <c r="G218" s="45"/>
      <c r="H218" s="45"/>
      <c r="I218" s="58"/>
      <c r="J218" s="58"/>
      <c r="K218" s="58"/>
      <c r="L218" s="26"/>
      <c r="M218" s="26"/>
      <c r="N218" s="26"/>
      <c r="O218" s="26"/>
      <c r="P218" s="26"/>
    </row>
    <row r="219" spans="1:16" ht="13.5" customHeight="1">
      <c r="A219" s="42"/>
      <c r="B219" s="27"/>
      <c r="C219" s="29">
        <v>2010</v>
      </c>
      <c r="D219" s="30" t="s">
        <v>76</v>
      </c>
      <c r="E219" s="45"/>
      <c r="F219" s="45">
        <f>SUM(J219,N219)</f>
        <v>6000</v>
      </c>
      <c r="G219" s="45"/>
      <c r="H219" s="45"/>
      <c r="I219" s="58"/>
      <c r="J219" s="58">
        <v>6000</v>
      </c>
      <c r="K219" s="58"/>
      <c r="L219" s="28"/>
      <c r="M219" s="26"/>
      <c r="N219" s="26"/>
      <c r="O219" s="26"/>
      <c r="P219" s="26"/>
    </row>
    <row r="220" spans="1:16" ht="13.5" customHeight="1">
      <c r="A220" s="42"/>
      <c r="B220" s="27"/>
      <c r="C220" s="23"/>
      <c r="D220" s="30" t="s">
        <v>140</v>
      </c>
      <c r="E220" s="45"/>
      <c r="F220" s="45"/>
      <c r="G220" s="45"/>
      <c r="H220" s="45"/>
      <c r="I220" s="58"/>
      <c r="J220" s="58"/>
      <c r="K220" s="58"/>
      <c r="L220" s="26"/>
      <c r="M220" s="26"/>
      <c r="N220" s="26"/>
      <c r="O220" s="26"/>
      <c r="P220" s="26"/>
    </row>
    <row r="221" spans="1:16" ht="13.5" customHeight="1">
      <c r="A221" s="42"/>
      <c r="B221" s="27"/>
      <c r="C221" s="23"/>
      <c r="D221" s="30" t="s">
        <v>141</v>
      </c>
      <c r="E221" s="8"/>
      <c r="F221" s="8"/>
      <c r="G221" s="8"/>
      <c r="H221" s="8"/>
      <c r="I221" s="65"/>
      <c r="J221" s="65"/>
      <c r="K221" s="65"/>
      <c r="L221" s="26"/>
      <c r="M221" s="26"/>
      <c r="N221" s="26"/>
      <c r="O221" s="26"/>
      <c r="P221" s="26"/>
    </row>
    <row r="222" spans="1:16" ht="13.5" customHeight="1">
      <c r="A222" s="42"/>
      <c r="B222" s="84">
        <v>92116</v>
      </c>
      <c r="C222" s="84"/>
      <c r="D222" s="85" t="s">
        <v>68</v>
      </c>
      <c r="E222" s="8"/>
      <c r="F222" s="8">
        <f>SUM(J222,N222)</f>
        <v>3000</v>
      </c>
      <c r="G222" s="8">
        <f>SUM(K222,O222)</f>
        <v>3000</v>
      </c>
      <c r="H222" s="25">
        <f>G222/F222*100</f>
        <v>100</v>
      </c>
      <c r="I222" s="65"/>
      <c r="J222" s="65">
        <f>SUM(J223)</f>
        <v>3000</v>
      </c>
      <c r="K222" s="65">
        <f>SUM(K223)</f>
        <v>3000</v>
      </c>
      <c r="L222" s="25">
        <f>K222/J222*100</f>
        <v>100</v>
      </c>
      <c r="M222" s="26"/>
      <c r="N222" s="26"/>
      <c r="O222" s="26"/>
      <c r="P222" s="26"/>
    </row>
    <row r="223" spans="1:16" ht="13.5" customHeight="1">
      <c r="A223" s="42"/>
      <c r="B223" s="84"/>
      <c r="C223" s="84"/>
      <c r="D223" s="26" t="s">
        <v>75</v>
      </c>
      <c r="E223" s="45"/>
      <c r="F223" s="45">
        <f>SUM(J223,N223)</f>
        <v>3000</v>
      </c>
      <c r="G223" s="45">
        <f>SUM(K223,O223)</f>
        <v>3000</v>
      </c>
      <c r="H223" s="28">
        <f>G223/F223*100</f>
        <v>100</v>
      </c>
      <c r="I223" s="58"/>
      <c r="J223" s="58">
        <f>SUM(J225)</f>
        <v>3000</v>
      </c>
      <c r="K223" s="58">
        <f>SUM(K225)</f>
        <v>3000</v>
      </c>
      <c r="L223" s="28">
        <f>K223/J223*100</f>
        <v>100</v>
      </c>
      <c r="M223" s="26"/>
      <c r="N223" s="26"/>
      <c r="O223" s="26"/>
      <c r="P223" s="26"/>
    </row>
    <row r="224" spans="1:16" ht="13.5" customHeight="1">
      <c r="A224" s="42"/>
      <c r="B224" s="84"/>
      <c r="C224" s="84"/>
      <c r="D224" s="26" t="s">
        <v>81</v>
      </c>
      <c r="E224" s="45"/>
      <c r="F224" s="45"/>
      <c r="G224" s="45"/>
      <c r="H224" s="26"/>
      <c r="I224" s="58"/>
      <c r="J224" s="58"/>
      <c r="K224" s="58"/>
      <c r="L224" s="26"/>
      <c r="M224" s="26"/>
      <c r="N224" s="26"/>
      <c r="O224" s="26"/>
      <c r="P224" s="26"/>
    </row>
    <row r="225" spans="1:16" ht="13.5" customHeight="1">
      <c r="A225" s="42"/>
      <c r="B225" s="27"/>
      <c r="C225" s="29">
        <v>2010</v>
      </c>
      <c r="D225" s="30" t="s">
        <v>76</v>
      </c>
      <c r="E225" s="45"/>
      <c r="F225" s="45">
        <f>SUM(J225,N225)</f>
        <v>3000</v>
      </c>
      <c r="G225" s="45">
        <f>SUM(K225,O225)</f>
        <v>3000</v>
      </c>
      <c r="H225" s="28">
        <f>G225/F225*100</f>
        <v>100</v>
      </c>
      <c r="I225" s="58"/>
      <c r="J225" s="58">
        <v>3000</v>
      </c>
      <c r="K225" s="58">
        <v>3000</v>
      </c>
      <c r="L225" s="28">
        <f>K225/J225*100</f>
        <v>100</v>
      </c>
      <c r="M225" s="26"/>
      <c r="N225" s="26"/>
      <c r="O225" s="26"/>
      <c r="P225" s="26"/>
    </row>
    <row r="226" spans="1:16" ht="13.5" customHeight="1">
      <c r="A226" s="42"/>
      <c r="B226" s="42"/>
      <c r="C226" s="23"/>
      <c r="D226" s="30" t="s">
        <v>140</v>
      </c>
      <c r="E226" s="45"/>
      <c r="F226" s="45"/>
      <c r="G226" s="45"/>
      <c r="H226" s="58"/>
      <c r="I226" s="58"/>
      <c r="J226" s="58"/>
      <c r="K226" s="58"/>
      <c r="L226" s="26"/>
      <c r="M226" s="26"/>
      <c r="N226" s="26"/>
      <c r="O226" s="26"/>
      <c r="P226" s="26"/>
    </row>
    <row r="227" spans="1:16" ht="13.5" customHeight="1" thickBot="1">
      <c r="A227" s="146"/>
      <c r="B227" s="146"/>
      <c r="C227" s="159"/>
      <c r="D227" s="160" t="s">
        <v>141</v>
      </c>
      <c r="E227" s="74"/>
      <c r="F227" s="74"/>
      <c r="G227" s="74"/>
      <c r="H227" s="75"/>
      <c r="I227" s="75"/>
      <c r="J227" s="75"/>
      <c r="K227" s="75"/>
      <c r="L227" s="73"/>
      <c r="M227" s="73"/>
      <c r="N227" s="73"/>
      <c r="O227" s="73"/>
      <c r="P227" s="73"/>
    </row>
    <row r="228" spans="1:16" ht="13.5" customHeight="1" thickBot="1">
      <c r="A228" s="122"/>
      <c r="B228" s="123"/>
      <c r="C228" s="123"/>
      <c r="D228" s="124" t="s">
        <v>92</v>
      </c>
      <c r="E228" s="168">
        <f>SUM(I228,M228)</f>
        <v>32866624</v>
      </c>
      <c r="F228" s="168">
        <f aca="true" t="shared" si="18" ref="F228:G231">SUM(J228,N228)</f>
        <v>33792033.92</v>
      </c>
      <c r="G228" s="168">
        <f t="shared" si="18"/>
        <v>17109971.92</v>
      </c>
      <c r="H228" s="170">
        <f>G228/F228*100</f>
        <v>50.63315206331327</v>
      </c>
      <c r="I228" s="168">
        <f>SUM(I16,I23,I36,I65,I81,I104,I111,I130,I143,I155,I200,I208,I215)</f>
        <v>23287882</v>
      </c>
      <c r="J228" s="168">
        <f>SUM(J16,J23,J36,J65,J81,J104,J111,J130,J143,J155,J200,J208,J215)</f>
        <v>23609125.92</v>
      </c>
      <c r="K228" s="168">
        <f>SUM(K16,K23,K36,K65,K81,K104,K111,K130,K143,K155,K200,K208,K215)</f>
        <v>11532279.92</v>
      </c>
      <c r="L228" s="170">
        <f>K228/J228*100</f>
        <v>48.846704274768</v>
      </c>
      <c r="M228" s="168">
        <f>SUM(M16,M23,M36,M65,M81,M104,M111,M130,M143,M155,M200,M208,M215)</f>
        <v>9578742</v>
      </c>
      <c r="N228" s="168">
        <f>SUM(N16,N23,N36,N65,N81,N104,N111,N130,N143,N155,N200,N208,N215)</f>
        <v>10182908</v>
      </c>
      <c r="O228" s="168">
        <f>SUM(O16,O23,O36,O65,O81,O104,O111,O130,O143,O155,O200,O208,O215)</f>
        <v>5577692</v>
      </c>
      <c r="P228" s="170">
        <f>O228/N228*100</f>
        <v>54.77504068582374</v>
      </c>
    </row>
    <row r="229" spans="1:16" ht="13.5" customHeight="1">
      <c r="A229" s="86"/>
      <c r="B229" s="86"/>
      <c r="C229" s="86"/>
      <c r="D229" s="87" t="s">
        <v>75</v>
      </c>
      <c r="E229" s="166">
        <f>SUM(I229,M229)</f>
        <v>32866624</v>
      </c>
      <c r="F229" s="166">
        <f t="shared" si="18"/>
        <v>33192033.92</v>
      </c>
      <c r="G229" s="166">
        <f t="shared" si="18"/>
        <v>17109971.92</v>
      </c>
      <c r="H229" s="167">
        <f>G229/F229*100</f>
        <v>51.54842864176008</v>
      </c>
      <c r="I229" s="166">
        <f>SUM(I18,I25,I31,I38,I44,I54,I60,I67,I76,I86,I92,I106,I114,I125,I132,I138,I146,I163,I177,I186,I192,I203,I210,I217,I223)</f>
        <v>23287882</v>
      </c>
      <c r="J229" s="166">
        <f>SUM(J18,J25,J31,J38,J44,J54,J60,J67,J76,J86,J92,J106,J114,J125,J132,J138,J146,J163,J177,J186,J192,J203,J210,J217,J223)</f>
        <v>23609125.92</v>
      </c>
      <c r="K229" s="166">
        <f>SUM(K18,K25,K31,K38,K44,K54,K60,K67,K76,K86,K92,K106,K114,K125,K132,K138,K146,K163,K177,K186,K192,K203,K210,K217,K223)</f>
        <v>11532279.92</v>
      </c>
      <c r="L229" s="167">
        <f>K229/J229*100</f>
        <v>48.846704274768</v>
      </c>
      <c r="M229" s="166">
        <f>SUM(M18,M25,M31,M38,M44,M54,M60,M67,M76,M86,M92,M106,M114,M125,M132,M138,M146,M163,M177,M186,M192,M203,M210,M217,M223)</f>
        <v>9578742</v>
      </c>
      <c r="N229" s="166">
        <f>SUM(N18,N25,N31,N38,N44,N54,N60,N67,N76,N86,N92,N106,N114,N125,N132,N138,N146,N157,N169,N163,N177,N186,N192,N203,N210,N217,N223)</f>
        <v>9582908</v>
      </c>
      <c r="O229" s="166">
        <f>SUM(O18,O25,O31,O38,O44,O54,O60,O67,O76,O86,O92,O106,O114,O125,O132,O138,O146,O163,O177,O186,O192,O203,O210,O217,O223)</f>
        <v>5577692</v>
      </c>
      <c r="P229" s="167">
        <f>O229/N229*100</f>
        <v>58.20458674965887</v>
      </c>
    </row>
    <row r="230" spans="1:16" ht="13.5" customHeight="1" thickBot="1">
      <c r="A230" s="89"/>
      <c r="B230" s="89"/>
      <c r="C230" s="89"/>
      <c r="D230" s="90" t="s">
        <v>77</v>
      </c>
      <c r="E230" s="91"/>
      <c r="F230" s="91">
        <f t="shared" si="18"/>
        <v>600000</v>
      </c>
      <c r="G230" s="91"/>
      <c r="H230" s="74"/>
      <c r="I230" s="91"/>
      <c r="J230" s="91"/>
      <c r="K230" s="91"/>
      <c r="L230" s="74"/>
      <c r="M230" s="91"/>
      <c r="N230" s="91">
        <f>SUM(N119)</f>
        <v>600000</v>
      </c>
      <c r="O230" s="91"/>
      <c r="P230" s="74"/>
    </row>
    <row r="231" spans="1:16" ht="13.5" customHeight="1" thickBot="1">
      <c r="A231" s="122"/>
      <c r="B231" s="123"/>
      <c r="C231" s="123"/>
      <c r="D231" s="124" t="s">
        <v>78</v>
      </c>
      <c r="E231" s="168">
        <f>SUM(I231,M231)</f>
        <v>32866624</v>
      </c>
      <c r="F231" s="168">
        <f t="shared" si="18"/>
        <v>33792033.92</v>
      </c>
      <c r="G231" s="168">
        <f t="shared" si="18"/>
        <v>17109971.92</v>
      </c>
      <c r="H231" s="170">
        <f>G231/F231*100</f>
        <v>50.63315206331327</v>
      </c>
      <c r="I231" s="168">
        <f>SUM(I229:I230)</f>
        <v>23287882</v>
      </c>
      <c r="J231" s="168">
        <f>SUM(J229:J230)</f>
        <v>23609125.92</v>
      </c>
      <c r="K231" s="168">
        <f>SUM(K229:K230)</f>
        <v>11532279.92</v>
      </c>
      <c r="L231" s="170">
        <f>K231/J231*100</f>
        <v>48.846704274768</v>
      </c>
      <c r="M231" s="169">
        <f>SUM(M229:M230)</f>
        <v>9578742</v>
      </c>
      <c r="N231" s="169">
        <f>SUM(N229:N230)</f>
        <v>10182908</v>
      </c>
      <c r="O231" s="169">
        <f>SUM(O229:O230)</f>
        <v>5577692</v>
      </c>
      <c r="P231" s="170">
        <f>O231/N231*100</f>
        <v>54.77504068582374</v>
      </c>
    </row>
    <row r="232" spans="1:16" ht="13.5" customHeight="1">
      <c r="A232" s="92"/>
      <c r="B232" s="92"/>
      <c r="C232" s="92"/>
      <c r="D232" s="92"/>
      <c r="E232" s="93"/>
      <c r="F232" s="93"/>
      <c r="G232" s="94"/>
      <c r="H232" s="93"/>
      <c r="I232" s="93"/>
      <c r="J232" s="95"/>
      <c r="K232" s="11"/>
      <c r="L232" s="11"/>
      <c r="M232" s="11"/>
      <c r="N232" s="11"/>
      <c r="O232" s="11"/>
      <c r="P232" s="11"/>
    </row>
    <row r="233" spans="1:16" ht="13.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95"/>
      <c r="K233" s="11"/>
      <c r="L233" s="11"/>
      <c r="M233" s="11"/>
      <c r="N233" s="11"/>
      <c r="O233" s="11"/>
      <c r="P233" s="11"/>
    </row>
    <row r="234" spans="1:16" ht="13.5" customHeight="1">
      <c r="A234" s="96"/>
      <c r="B234" s="97"/>
      <c r="C234" s="97"/>
      <c r="D234" s="97"/>
      <c r="E234" s="98">
        <f>E228-E231</f>
        <v>0</v>
      </c>
      <c r="F234" s="98">
        <f>F228-F231</f>
        <v>0</v>
      </c>
      <c r="G234" s="97"/>
      <c r="H234" s="98">
        <f>H228-H231</f>
        <v>0</v>
      </c>
      <c r="I234" s="98">
        <f>I228-I231</f>
        <v>0</v>
      </c>
      <c r="J234" s="95"/>
      <c r="K234" s="11"/>
      <c r="L234" s="11"/>
      <c r="M234" s="11"/>
      <c r="N234" s="11"/>
      <c r="O234" s="11"/>
      <c r="P234" s="11"/>
    </row>
    <row r="235" spans="1:16" ht="13.5" customHeight="1">
      <c r="A235" s="11"/>
      <c r="B235" s="11"/>
      <c r="C235" s="195"/>
      <c r="D235" s="195"/>
      <c r="E235" s="196">
        <f>E228-E231</f>
        <v>0</v>
      </c>
      <c r="F235" s="196">
        <f>F228-F231</f>
        <v>0</v>
      </c>
      <c r="G235" s="196">
        <f>G228-G231</f>
        <v>0</v>
      </c>
      <c r="H235" s="195"/>
      <c r="I235" s="196">
        <f>I228-I231</f>
        <v>0</v>
      </c>
      <c r="J235" s="196">
        <f>J228-J231</f>
        <v>0</v>
      </c>
      <c r="K235" s="196">
        <f>K228-K231</f>
        <v>0</v>
      </c>
      <c r="L235" s="195"/>
      <c r="M235" s="196">
        <f>M228-M231</f>
        <v>0</v>
      </c>
      <c r="N235" s="196">
        <f>N228-N231</f>
        <v>0</v>
      </c>
      <c r="O235" s="196">
        <f>O228-O231</f>
        <v>0</v>
      </c>
      <c r="P235" s="11"/>
    </row>
    <row r="236" spans="1:16" ht="13.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95"/>
      <c r="K236" s="11"/>
      <c r="L236" s="11"/>
      <c r="M236" s="11"/>
      <c r="N236" s="11"/>
      <c r="O236" s="11"/>
      <c r="P236" s="11"/>
    </row>
    <row r="237" spans="1:16" ht="13.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95"/>
      <c r="K237" s="11"/>
      <c r="L237" s="11"/>
      <c r="M237" s="11"/>
      <c r="N237" s="11"/>
      <c r="O237" s="11"/>
      <c r="P237" s="11"/>
    </row>
    <row r="238" spans="1:16" ht="13.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95"/>
      <c r="K238" s="11"/>
      <c r="L238" s="11"/>
      <c r="M238" s="11"/>
      <c r="N238" s="11"/>
      <c r="O238" s="11"/>
      <c r="P238" s="11"/>
    </row>
    <row r="239" spans="1:16" ht="13.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95"/>
      <c r="K239" s="11"/>
      <c r="L239" s="11"/>
      <c r="M239" s="11"/>
      <c r="N239" s="11"/>
      <c r="O239" s="11"/>
      <c r="P239" s="11"/>
    </row>
    <row r="240" spans="1:16" ht="13.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95"/>
      <c r="K240" s="11"/>
      <c r="L240" s="11"/>
      <c r="M240" s="11"/>
      <c r="N240" s="11"/>
      <c r="O240" s="11"/>
      <c r="P240" s="11"/>
    </row>
    <row r="241" spans="1:16" ht="13.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95"/>
      <c r="K241" s="11"/>
      <c r="L241" s="11"/>
      <c r="M241" s="11"/>
      <c r="N241" s="11"/>
      <c r="O241" s="11"/>
      <c r="P241" s="11"/>
    </row>
    <row r="242" spans="1:16" ht="13.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95"/>
      <c r="K242" s="11"/>
      <c r="L242" s="11"/>
      <c r="M242" s="11"/>
      <c r="N242" s="11"/>
      <c r="O242" s="11"/>
      <c r="P242" s="11"/>
    </row>
    <row r="243" spans="1:16" ht="13.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95"/>
      <c r="K243" s="11"/>
      <c r="L243" s="11"/>
      <c r="M243" s="11"/>
      <c r="N243" s="11"/>
      <c r="O243" s="11"/>
      <c r="P243" s="11"/>
    </row>
    <row r="244" spans="1:16" ht="13.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95"/>
      <c r="K244" s="11"/>
      <c r="L244" s="11"/>
      <c r="M244" s="11"/>
      <c r="N244" s="11"/>
      <c r="O244" s="11"/>
      <c r="P244" s="11"/>
    </row>
    <row r="245" spans="1:16" ht="13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95"/>
      <c r="K245" s="11"/>
      <c r="L245" s="11"/>
      <c r="M245" s="11"/>
      <c r="N245" s="11"/>
      <c r="O245" s="11"/>
      <c r="P245" s="11"/>
    </row>
    <row r="246" spans="1:16" ht="13.5" customHeight="1">
      <c r="A246" s="263" t="s">
        <v>70</v>
      </c>
      <c r="B246" s="264"/>
      <c r="C246" s="264"/>
      <c r="D246" s="264"/>
      <c r="E246" s="264"/>
      <c r="F246" s="264"/>
      <c r="G246" s="264"/>
      <c r="H246" s="264"/>
      <c r="I246" s="264"/>
      <c r="J246" s="265"/>
      <c r="K246" s="265"/>
      <c r="L246" s="265"/>
      <c r="M246" s="265"/>
      <c r="N246" s="265"/>
      <c r="O246" s="265"/>
      <c r="P246" s="265"/>
    </row>
    <row r="247" spans="1:16" ht="13.5" customHeight="1" thickBot="1">
      <c r="A247" s="281" t="s">
        <v>67</v>
      </c>
      <c r="B247" s="281"/>
      <c r="C247" s="281"/>
      <c r="D247" s="281"/>
      <c r="E247" s="11"/>
      <c r="F247" s="11"/>
      <c r="G247" s="11"/>
      <c r="H247" s="11"/>
      <c r="I247" s="11"/>
      <c r="J247" s="95"/>
      <c r="K247" s="11"/>
      <c r="L247" s="11"/>
      <c r="M247" s="11"/>
      <c r="N247" s="11"/>
      <c r="O247" s="11"/>
      <c r="P247" s="11"/>
    </row>
    <row r="248" spans="1:16" ht="13.5" customHeight="1" thickBot="1">
      <c r="A248" s="271" t="s">
        <v>13</v>
      </c>
      <c r="B248" s="271" t="s">
        <v>27</v>
      </c>
      <c r="C248" s="271" t="s">
        <v>0</v>
      </c>
      <c r="D248" s="271" t="s">
        <v>1</v>
      </c>
      <c r="E248" s="269" t="s">
        <v>123</v>
      </c>
      <c r="F248" s="269" t="s">
        <v>125</v>
      </c>
      <c r="G248" s="269" t="s">
        <v>126</v>
      </c>
      <c r="H248" s="269" t="s">
        <v>127</v>
      </c>
      <c r="I248" s="1" t="s">
        <v>14</v>
      </c>
      <c r="J248" s="2"/>
      <c r="K248" s="2"/>
      <c r="L248" s="2"/>
      <c r="M248" s="2"/>
      <c r="N248" s="2"/>
      <c r="O248" s="2"/>
      <c r="P248" s="3"/>
    </row>
    <row r="249" spans="1:16" ht="13.5" customHeight="1" thickBot="1">
      <c r="A249" s="272"/>
      <c r="B249" s="272"/>
      <c r="C249" s="272"/>
      <c r="D249" s="272"/>
      <c r="E249" s="279"/>
      <c r="F249" s="279"/>
      <c r="G249" s="279"/>
      <c r="H249" s="279"/>
      <c r="I249" s="266" t="s">
        <v>19</v>
      </c>
      <c r="J249" s="267"/>
      <c r="K249" s="267"/>
      <c r="L249" s="268"/>
      <c r="M249" s="266" t="s">
        <v>20</v>
      </c>
      <c r="N249" s="267"/>
      <c r="O249" s="267"/>
      <c r="P249" s="268"/>
    </row>
    <row r="250" spans="1:16" ht="13.5" customHeight="1">
      <c r="A250" s="272"/>
      <c r="B250" s="272"/>
      <c r="C250" s="272"/>
      <c r="D250" s="272"/>
      <c r="E250" s="279"/>
      <c r="F250" s="279"/>
      <c r="G250" s="279"/>
      <c r="H250" s="279"/>
      <c r="I250" s="269" t="s">
        <v>123</v>
      </c>
      <c r="J250" s="269" t="s">
        <v>128</v>
      </c>
      <c r="K250" s="269" t="s">
        <v>126</v>
      </c>
      <c r="L250" s="269" t="s">
        <v>129</v>
      </c>
      <c r="M250" s="269" t="s">
        <v>123</v>
      </c>
      <c r="N250" s="269" t="s">
        <v>128</v>
      </c>
      <c r="O250" s="269" t="s">
        <v>126</v>
      </c>
      <c r="P250" s="269" t="s">
        <v>130</v>
      </c>
    </row>
    <row r="251" spans="1:16" ht="13.5" customHeight="1" thickBot="1">
      <c r="A251" s="273"/>
      <c r="B251" s="273"/>
      <c r="C251" s="273"/>
      <c r="D251" s="273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  <c r="O251" s="270"/>
      <c r="P251" s="270"/>
    </row>
    <row r="252" spans="1:16" ht="13.5" customHeight="1" thickBot="1">
      <c r="A252" s="4" t="s">
        <v>15</v>
      </c>
      <c r="B252" s="4" t="s">
        <v>16</v>
      </c>
      <c r="C252" s="4" t="s">
        <v>17</v>
      </c>
      <c r="D252" s="4" t="s">
        <v>18</v>
      </c>
      <c r="E252" s="5" t="s">
        <v>23</v>
      </c>
      <c r="F252" s="5" t="s">
        <v>24</v>
      </c>
      <c r="G252" s="5" t="s">
        <v>21</v>
      </c>
      <c r="H252" s="5" t="s">
        <v>22</v>
      </c>
      <c r="I252" s="5" t="s">
        <v>25</v>
      </c>
      <c r="J252" s="5" t="s">
        <v>131</v>
      </c>
      <c r="K252" s="5" t="s">
        <v>132</v>
      </c>
      <c r="L252" s="5" t="s">
        <v>133</v>
      </c>
      <c r="M252" s="5" t="s">
        <v>134</v>
      </c>
      <c r="N252" s="5" t="s">
        <v>135</v>
      </c>
      <c r="O252" s="5" t="s">
        <v>136</v>
      </c>
      <c r="P252" s="5" t="s">
        <v>137</v>
      </c>
    </row>
    <row r="253" spans="1:16" ht="13.5" customHeight="1">
      <c r="A253" s="70" t="s">
        <v>55</v>
      </c>
      <c r="B253" s="70"/>
      <c r="C253" s="70"/>
      <c r="D253" s="86" t="s">
        <v>56</v>
      </c>
      <c r="E253" s="100"/>
      <c r="F253" s="100">
        <f aca="true" t="shared" si="19" ref="F253:G255">SUM(J253,N253)</f>
        <v>8663.92</v>
      </c>
      <c r="G253" s="100">
        <f t="shared" si="19"/>
        <v>8663.92</v>
      </c>
      <c r="H253" s="100">
        <f>G253/F253*100</f>
        <v>100</v>
      </c>
      <c r="I253" s="100"/>
      <c r="J253" s="83">
        <f>SUM(J254)</f>
        <v>8663.92</v>
      </c>
      <c r="K253" s="83">
        <f>SUM(K254)</f>
        <v>8663.92</v>
      </c>
      <c r="L253" s="83">
        <f>K253/J253*100</f>
        <v>100</v>
      </c>
      <c r="M253" s="68"/>
      <c r="N253" s="68"/>
      <c r="O253" s="68"/>
      <c r="P253" s="68"/>
    </row>
    <row r="254" spans="1:16" ht="13.5" customHeight="1">
      <c r="A254" s="84"/>
      <c r="B254" s="84" t="s">
        <v>57</v>
      </c>
      <c r="C254" s="84"/>
      <c r="D254" s="101" t="s">
        <v>10</v>
      </c>
      <c r="E254" s="99"/>
      <c r="F254" s="99">
        <f t="shared" si="19"/>
        <v>8663.92</v>
      </c>
      <c r="G254" s="99">
        <f t="shared" si="19"/>
        <v>8663.92</v>
      </c>
      <c r="H254" s="99">
        <f>G254/F254*100</f>
        <v>100</v>
      </c>
      <c r="I254" s="99"/>
      <c r="J254" s="65">
        <f>SUM(J255)</f>
        <v>8663.92</v>
      </c>
      <c r="K254" s="65">
        <f>SUM(K255)</f>
        <v>8663.92</v>
      </c>
      <c r="L254" s="65">
        <f>K254/J254*100</f>
        <v>100</v>
      </c>
      <c r="M254" s="58"/>
      <c r="N254" s="58"/>
      <c r="O254" s="58"/>
      <c r="P254" s="58"/>
    </row>
    <row r="255" spans="1:16" ht="13.5" customHeight="1">
      <c r="A255" s="84"/>
      <c r="B255" s="27"/>
      <c r="C255" s="27"/>
      <c r="D255" s="26" t="s">
        <v>80</v>
      </c>
      <c r="E255" s="102"/>
      <c r="F255" s="102">
        <f t="shared" si="19"/>
        <v>8663.92</v>
      </c>
      <c r="G255" s="102">
        <f t="shared" si="19"/>
        <v>8663.92</v>
      </c>
      <c r="H255" s="102">
        <f>G255/F255*100</f>
        <v>100</v>
      </c>
      <c r="I255" s="102"/>
      <c r="J255" s="58">
        <f>SUM(J257)</f>
        <v>8663.92</v>
      </c>
      <c r="K255" s="58">
        <f>SUM(K257)</f>
        <v>8663.92</v>
      </c>
      <c r="L255" s="58">
        <f>K255/J255*100</f>
        <v>100</v>
      </c>
      <c r="M255" s="58"/>
      <c r="N255" s="58"/>
      <c r="O255" s="58"/>
      <c r="P255" s="58"/>
    </row>
    <row r="256" spans="1:16" ht="13.5" customHeight="1">
      <c r="A256" s="84"/>
      <c r="B256" s="27"/>
      <c r="C256" s="27"/>
      <c r="D256" s="26" t="s">
        <v>81</v>
      </c>
      <c r="E256" s="102"/>
      <c r="F256" s="102"/>
      <c r="G256" s="102"/>
      <c r="H256" s="102"/>
      <c r="I256" s="102"/>
      <c r="J256" s="58"/>
      <c r="K256" s="58"/>
      <c r="L256" s="58"/>
      <c r="M256" s="58"/>
      <c r="N256" s="58"/>
      <c r="O256" s="58"/>
      <c r="P256" s="58"/>
    </row>
    <row r="257" spans="1:16" ht="13.5" customHeight="1">
      <c r="A257" s="84"/>
      <c r="B257" s="27"/>
      <c r="C257" s="27"/>
      <c r="D257" s="26" t="s">
        <v>102</v>
      </c>
      <c r="E257" s="102"/>
      <c r="F257" s="102">
        <f>SUM(J257,N257)</f>
        <v>8663.92</v>
      </c>
      <c r="G257" s="102">
        <f>SUM(K257,O257)</f>
        <v>8663.92</v>
      </c>
      <c r="H257" s="102">
        <f>G257/F257*100</f>
        <v>100</v>
      </c>
      <c r="I257" s="102"/>
      <c r="J257" s="58">
        <f>SUM(J259)</f>
        <v>8663.92</v>
      </c>
      <c r="K257" s="58">
        <f>SUM(K259)</f>
        <v>8663.92</v>
      </c>
      <c r="L257" s="58">
        <f>K257/J257*100</f>
        <v>100</v>
      </c>
      <c r="M257" s="58"/>
      <c r="N257" s="58"/>
      <c r="O257" s="58"/>
      <c r="P257" s="58"/>
    </row>
    <row r="258" spans="1:16" ht="13.5" customHeight="1">
      <c r="A258" s="84"/>
      <c r="B258" s="27"/>
      <c r="C258" s="27"/>
      <c r="D258" s="26" t="s">
        <v>116</v>
      </c>
      <c r="E258" s="102"/>
      <c r="F258" s="102"/>
      <c r="G258" s="102"/>
      <c r="H258" s="102"/>
      <c r="I258" s="102"/>
      <c r="J258" s="58"/>
      <c r="K258" s="58"/>
      <c r="L258" s="58"/>
      <c r="M258" s="58"/>
      <c r="N258" s="58"/>
      <c r="O258" s="58"/>
      <c r="P258" s="58"/>
    </row>
    <row r="259" spans="1:16" ht="13.5" customHeight="1" thickBot="1">
      <c r="A259" s="104"/>
      <c r="B259" s="36"/>
      <c r="C259" s="36"/>
      <c r="D259" s="185" t="s">
        <v>117</v>
      </c>
      <c r="E259" s="106"/>
      <c r="F259" s="106">
        <f aca="true" t="shared" si="20" ref="F259:G262">SUM(J259,N259)</f>
        <v>8663.92</v>
      </c>
      <c r="G259" s="106">
        <f t="shared" si="20"/>
        <v>8663.92</v>
      </c>
      <c r="H259" s="106">
        <f>G259/F259*100</f>
        <v>100</v>
      </c>
      <c r="I259" s="106"/>
      <c r="J259" s="59">
        <v>8663.92</v>
      </c>
      <c r="K259" s="59">
        <v>8663.92</v>
      </c>
      <c r="L259" s="59">
        <f>K259/J259*100</f>
        <v>100</v>
      </c>
      <c r="M259" s="59"/>
      <c r="N259" s="59"/>
      <c r="O259" s="59"/>
      <c r="P259" s="59"/>
    </row>
    <row r="260" spans="1:16" ht="13.5" customHeight="1">
      <c r="A260" s="37">
        <v>700</v>
      </c>
      <c r="B260" s="37"/>
      <c r="C260" s="37"/>
      <c r="D260" s="37" t="s">
        <v>41</v>
      </c>
      <c r="E260" s="100">
        <f>SUM(I260,M260)</f>
        <v>100000</v>
      </c>
      <c r="F260" s="100">
        <f t="shared" si="20"/>
        <v>175000</v>
      </c>
      <c r="G260" s="100">
        <f t="shared" si="20"/>
        <v>16239.88</v>
      </c>
      <c r="H260" s="100">
        <f>G260/F260*100</f>
        <v>9.279931428571428</v>
      </c>
      <c r="I260" s="100"/>
      <c r="J260" s="100">
        <f>SUM(J261,J269)</f>
        <v>80000</v>
      </c>
      <c r="K260" s="100"/>
      <c r="L260" s="68"/>
      <c r="M260" s="100">
        <f>SUM(M261,M269)</f>
        <v>100000</v>
      </c>
      <c r="N260" s="100">
        <f>SUM(N261,N269)</f>
        <v>95000</v>
      </c>
      <c r="O260" s="100">
        <f>SUM(O261,O269)</f>
        <v>16239.88</v>
      </c>
      <c r="P260" s="83">
        <f aca="true" t="shared" si="21" ref="P260:P266">O260/N260*100</f>
        <v>17.09461052631579</v>
      </c>
    </row>
    <row r="261" spans="1:16" ht="13.5" customHeight="1">
      <c r="A261" s="42"/>
      <c r="B261" s="42">
        <v>70005</v>
      </c>
      <c r="C261" s="42"/>
      <c r="D261" s="43" t="s">
        <v>42</v>
      </c>
      <c r="E261" s="99">
        <f>SUM(I261,M261)</f>
        <v>100000</v>
      </c>
      <c r="F261" s="99">
        <f t="shared" si="20"/>
        <v>95000</v>
      </c>
      <c r="G261" s="99">
        <f t="shared" si="20"/>
        <v>16239.88</v>
      </c>
      <c r="H261" s="99">
        <f>G261/F261*100</f>
        <v>17.09461052631579</v>
      </c>
      <c r="I261" s="99"/>
      <c r="J261" s="58"/>
      <c r="K261" s="58"/>
      <c r="L261" s="58"/>
      <c r="M261" s="65">
        <f>SUM(M262)</f>
        <v>100000</v>
      </c>
      <c r="N261" s="65">
        <f>SUM(N262)</f>
        <v>95000</v>
      </c>
      <c r="O261" s="65">
        <f>SUM(O262)</f>
        <v>16239.88</v>
      </c>
      <c r="P261" s="65">
        <f t="shared" si="21"/>
        <v>17.09461052631579</v>
      </c>
    </row>
    <row r="262" spans="1:16" ht="13.5" customHeight="1">
      <c r="A262" s="84"/>
      <c r="B262" s="84"/>
      <c r="C262" s="84"/>
      <c r="D262" s="26" t="s">
        <v>80</v>
      </c>
      <c r="E262" s="102">
        <f>SUM(I262,M262)</f>
        <v>100000</v>
      </c>
      <c r="F262" s="102">
        <f t="shared" si="20"/>
        <v>95000</v>
      </c>
      <c r="G262" s="102">
        <f t="shared" si="20"/>
        <v>16239.88</v>
      </c>
      <c r="H262" s="102">
        <f>G262/F262*100</f>
        <v>17.09461052631579</v>
      </c>
      <c r="I262" s="102"/>
      <c r="J262" s="58"/>
      <c r="K262" s="58"/>
      <c r="L262" s="58"/>
      <c r="M262" s="58">
        <f>SUM(M264)</f>
        <v>100000</v>
      </c>
      <c r="N262" s="58">
        <f>SUM(N264)</f>
        <v>95000</v>
      </c>
      <c r="O262" s="58">
        <f>SUM(O264)</f>
        <v>16239.88</v>
      </c>
      <c r="P262" s="58">
        <f t="shared" si="21"/>
        <v>17.09461052631579</v>
      </c>
    </row>
    <row r="263" spans="1:16" ht="13.5" customHeight="1">
      <c r="A263" s="84"/>
      <c r="B263" s="84"/>
      <c r="C263" s="84"/>
      <c r="D263" s="26" t="s">
        <v>81</v>
      </c>
      <c r="E263" s="102"/>
      <c r="F263" s="102"/>
      <c r="G263" s="102"/>
      <c r="H263" s="102"/>
      <c r="I263" s="102"/>
      <c r="J263" s="58"/>
      <c r="K263" s="58"/>
      <c r="L263" s="58"/>
      <c r="M263" s="58"/>
      <c r="N263" s="58"/>
      <c r="O263" s="58"/>
      <c r="P263" s="58"/>
    </row>
    <row r="264" spans="1:16" ht="13.5" customHeight="1">
      <c r="A264" s="84"/>
      <c r="B264" s="84"/>
      <c r="C264" s="84"/>
      <c r="D264" s="26" t="s">
        <v>102</v>
      </c>
      <c r="E264" s="102">
        <f>SUM(I264,M264)</f>
        <v>100000</v>
      </c>
      <c r="F264" s="102">
        <f>SUM(J264,N264)</f>
        <v>95000</v>
      </c>
      <c r="G264" s="102">
        <f>SUM(K264,O264)</f>
        <v>16239.88</v>
      </c>
      <c r="H264" s="102">
        <f>G264/F264*100</f>
        <v>17.09461052631579</v>
      </c>
      <c r="I264" s="102"/>
      <c r="J264" s="58"/>
      <c r="K264" s="58"/>
      <c r="L264" s="58"/>
      <c r="M264" s="58">
        <f>SUM(M266)</f>
        <v>100000</v>
      </c>
      <c r="N264" s="58">
        <f>SUM(N266)</f>
        <v>95000</v>
      </c>
      <c r="O264" s="58">
        <f>SUM(O266)</f>
        <v>16239.88</v>
      </c>
      <c r="P264" s="58">
        <f t="shared" si="21"/>
        <v>17.09461052631579</v>
      </c>
    </row>
    <row r="265" spans="1:16" ht="13.5" customHeight="1">
      <c r="A265" s="84"/>
      <c r="B265" s="84"/>
      <c r="C265" s="84"/>
      <c r="D265" s="26" t="s">
        <v>116</v>
      </c>
      <c r="E265" s="102"/>
      <c r="F265" s="102"/>
      <c r="G265" s="102"/>
      <c r="H265" s="102"/>
      <c r="I265" s="102"/>
      <c r="J265" s="58"/>
      <c r="K265" s="58"/>
      <c r="L265" s="58"/>
      <c r="M265" s="58"/>
      <c r="N265" s="58"/>
      <c r="O265" s="58"/>
      <c r="P265" s="58"/>
    </row>
    <row r="266" spans="1:16" ht="13.5" customHeight="1">
      <c r="A266" s="84"/>
      <c r="B266" s="84"/>
      <c r="C266" s="84"/>
      <c r="D266" s="186" t="s">
        <v>117</v>
      </c>
      <c r="E266" s="102">
        <f>SUM(I266,M266)</f>
        <v>100000</v>
      </c>
      <c r="F266" s="102">
        <f>SUM(J266,N266)</f>
        <v>95000</v>
      </c>
      <c r="G266" s="102">
        <f>SUM(K266,O266)</f>
        <v>16239.88</v>
      </c>
      <c r="H266" s="102">
        <f>G266/F266*100</f>
        <v>17.09461052631579</v>
      </c>
      <c r="I266" s="102"/>
      <c r="J266" s="58"/>
      <c r="K266" s="58"/>
      <c r="L266" s="58"/>
      <c r="M266" s="58">
        <v>100000</v>
      </c>
      <c r="N266" s="58">
        <v>95000</v>
      </c>
      <c r="O266" s="58">
        <v>16239.88</v>
      </c>
      <c r="P266" s="58">
        <f t="shared" si="21"/>
        <v>17.09461052631579</v>
      </c>
    </row>
    <row r="267" spans="1:16" ht="13.5" customHeight="1">
      <c r="A267" s="84"/>
      <c r="B267" s="84"/>
      <c r="C267" s="103"/>
      <c r="D267" s="26" t="s">
        <v>91</v>
      </c>
      <c r="E267" s="102"/>
      <c r="F267" s="102"/>
      <c r="G267" s="102"/>
      <c r="H267" s="102"/>
      <c r="I267" s="102"/>
      <c r="J267" s="58"/>
      <c r="K267" s="58"/>
      <c r="L267" s="58"/>
      <c r="M267" s="58"/>
      <c r="N267" s="58"/>
      <c r="O267" s="58"/>
      <c r="P267" s="58"/>
    </row>
    <row r="268" spans="1:16" ht="13.5" customHeight="1">
      <c r="A268" s="84"/>
      <c r="B268" s="84"/>
      <c r="C268" s="103"/>
      <c r="D268" s="186" t="s">
        <v>118</v>
      </c>
      <c r="E268" s="102">
        <f>SUM(I268,M268)</f>
        <v>5000</v>
      </c>
      <c r="F268" s="102">
        <f>SUM(J268,N268)</f>
        <v>5000</v>
      </c>
      <c r="G268" s="102"/>
      <c r="H268" s="102"/>
      <c r="I268" s="102"/>
      <c r="J268" s="58"/>
      <c r="K268" s="58"/>
      <c r="L268" s="58"/>
      <c r="M268" s="58">
        <v>5000</v>
      </c>
      <c r="N268" s="58">
        <v>5000</v>
      </c>
      <c r="O268" s="58"/>
      <c r="P268" s="58"/>
    </row>
    <row r="269" spans="1:16" ht="13.5" customHeight="1">
      <c r="A269" s="27"/>
      <c r="B269" s="42">
        <v>70095</v>
      </c>
      <c r="C269" s="26"/>
      <c r="D269" s="43" t="s">
        <v>10</v>
      </c>
      <c r="E269" s="99"/>
      <c r="F269" s="99">
        <f>SUM(J269,N269)</f>
        <v>80000</v>
      </c>
      <c r="G269" s="99"/>
      <c r="H269" s="99"/>
      <c r="I269" s="102"/>
      <c r="J269" s="65">
        <f>SUM(J270)</f>
        <v>80000</v>
      </c>
      <c r="K269" s="58"/>
      <c r="L269" s="58"/>
      <c r="M269" s="58"/>
      <c r="N269" s="58"/>
      <c r="O269" s="58"/>
      <c r="P269" s="58"/>
    </row>
    <row r="270" spans="1:16" ht="13.5" customHeight="1">
      <c r="A270" s="84"/>
      <c r="B270" s="84"/>
      <c r="C270" s="103"/>
      <c r="D270" s="26" t="s">
        <v>80</v>
      </c>
      <c r="E270" s="102"/>
      <c r="F270" s="102">
        <f>SUM(J270,N270)</f>
        <v>80000</v>
      </c>
      <c r="G270" s="102"/>
      <c r="H270" s="102"/>
      <c r="I270" s="102"/>
      <c r="J270" s="58">
        <f>SUM(J272)</f>
        <v>80000</v>
      </c>
      <c r="K270" s="58"/>
      <c r="L270" s="58"/>
      <c r="M270" s="58"/>
      <c r="N270" s="58"/>
      <c r="O270" s="58"/>
      <c r="P270" s="58"/>
    </row>
    <row r="271" spans="1:16" ht="13.5" customHeight="1">
      <c r="A271" s="84"/>
      <c r="B271" s="84"/>
      <c r="C271" s="103"/>
      <c r="D271" s="26" t="s">
        <v>81</v>
      </c>
      <c r="E271" s="102"/>
      <c r="F271" s="102"/>
      <c r="G271" s="102"/>
      <c r="H271" s="102"/>
      <c r="I271" s="102"/>
      <c r="J271" s="58"/>
      <c r="K271" s="58"/>
      <c r="L271" s="58"/>
      <c r="M271" s="58"/>
      <c r="N271" s="58"/>
      <c r="O271" s="58"/>
      <c r="P271" s="58"/>
    </row>
    <row r="272" spans="1:16" ht="13.5" customHeight="1">
      <c r="A272" s="84"/>
      <c r="B272" s="84"/>
      <c r="C272" s="103"/>
      <c r="D272" s="26" t="s">
        <v>109</v>
      </c>
      <c r="E272" s="102"/>
      <c r="F272" s="102">
        <f>SUM(J272,N272)</f>
        <v>80000</v>
      </c>
      <c r="G272" s="102"/>
      <c r="H272" s="102"/>
      <c r="I272" s="102"/>
      <c r="J272" s="58">
        <f>SUM(J274)</f>
        <v>80000</v>
      </c>
      <c r="K272" s="58"/>
      <c r="L272" s="58"/>
      <c r="M272" s="58"/>
      <c r="N272" s="58"/>
      <c r="O272" s="58"/>
      <c r="P272" s="58"/>
    </row>
    <row r="273" spans="1:16" ht="13.5" customHeight="1">
      <c r="A273" s="84"/>
      <c r="B273" s="84"/>
      <c r="C273" s="103"/>
      <c r="D273" s="26" t="s">
        <v>108</v>
      </c>
      <c r="E273" s="102"/>
      <c r="F273" s="102"/>
      <c r="G273" s="102"/>
      <c r="H273" s="102"/>
      <c r="I273" s="102"/>
      <c r="J273" s="58"/>
      <c r="K273" s="58"/>
      <c r="L273" s="58"/>
      <c r="M273" s="58"/>
      <c r="N273" s="58"/>
      <c r="O273" s="58"/>
      <c r="P273" s="58"/>
    </row>
    <row r="274" spans="1:16" ht="13.5" customHeight="1" thickBot="1">
      <c r="A274" s="104"/>
      <c r="B274" s="104"/>
      <c r="C274" s="105"/>
      <c r="D274" s="35" t="s">
        <v>163</v>
      </c>
      <c r="E274" s="106"/>
      <c r="F274" s="106">
        <f aca="true" t="shared" si="22" ref="F274:G277">SUM(J274,N274)</f>
        <v>80000</v>
      </c>
      <c r="G274" s="106"/>
      <c r="H274" s="106"/>
      <c r="I274" s="106"/>
      <c r="J274" s="59">
        <v>80000</v>
      </c>
      <c r="K274" s="59"/>
      <c r="L274" s="59"/>
      <c r="M274" s="59"/>
      <c r="N274" s="59"/>
      <c r="O274" s="59"/>
      <c r="P274" s="59"/>
    </row>
    <row r="275" spans="1:16" ht="13.5" customHeight="1">
      <c r="A275" s="37">
        <v>710</v>
      </c>
      <c r="B275" s="37"/>
      <c r="C275" s="37"/>
      <c r="D275" s="37" t="s">
        <v>43</v>
      </c>
      <c r="E275" s="100">
        <f>SUM(I275,M275)</f>
        <v>531860</v>
      </c>
      <c r="F275" s="100">
        <f t="shared" si="22"/>
        <v>532141</v>
      </c>
      <c r="G275" s="100">
        <f t="shared" si="22"/>
        <v>234653.65</v>
      </c>
      <c r="H275" s="100">
        <f>G275/F275*100</f>
        <v>44.09614181203854</v>
      </c>
      <c r="I275" s="38"/>
      <c r="J275" s="83"/>
      <c r="K275" s="83"/>
      <c r="L275" s="83"/>
      <c r="M275" s="83">
        <f>SUM(M276,M284,M290,M300)</f>
        <v>531860</v>
      </c>
      <c r="N275" s="83">
        <f>SUM(N276,N284,N290,N300)</f>
        <v>532141</v>
      </c>
      <c r="O275" s="83">
        <f>SUM(O276,O284,O290,O300)</f>
        <v>234653.65</v>
      </c>
      <c r="P275" s="83">
        <f aca="true" t="shared" si="23" ref="P275:P283">O275/N275*100</f>
        <v>44.09614181203854</v>
      </c>
    </row>
    <row r="276" spans="1:16" ht="13.5" customHeight="1">
      <c r="A276" s="42"/>
      <c r="B276" s="42">
        <v>71012</v>
      </c>
      <c r="C276" s="42"/>
      <c r="D276" s="50" t="s">
        <v>31</v>
      </c>
      <c r="E276" s="99">
        <f>SUM(I276,M276)</f>
        <v>55000</v>
      </c>
      <c r="F276" s="99">
        <f t="shared" si="22"/>
        <v>55000</v>
      </c>
      <c r="G276" s="99">
        <f t="shared" si="22"/>
        <v>29043.65</v>
      </c>
      <c r="H276" s="99">
        <f>G276/F276*100</f>
        <v>52.80663636363636</v>
      </c>
      <c r="I276" s="8"/>
      <c r="J276" s="65"/>
      <c r="K276" s="65"/>
      <c r="L276" s="65"/>
      <c r="M276" s="65">
        <f>SUM(M277)</f>
        <v>55000</v>
      </c>
      <c r="N276" s="65">
        <f>SUM(N277)</f>
        <v>55000</v>
      </c>
      <c r="O276" s="65">
        <f>SUM(O277)</f>
        <v>29043.65</v>
      </c>
      <c r="P276" s="65">
        <f t="shared" si="23"/>
        <v>52.80663636363636</v>
      </c>
    </row>
    <row r="277" spans="1:16" ht="13.5" customHeight="1">
      <c r="A277" s="42"/>
      <c r="B277" s="27"/>
      <c r="C277" s="27"/>
      <c r="D277" s="26" t="s">
        <v>80</v>
      </c>
      <c r="E277" s="102">
        <f>SUM(I277,M277)</f>
        <v>55000</v>
      </c>
      <c r="F277" s="102">
        <f t="shared" si="22"/>
        <v>55000</v>
      </c>
      <c r="G277" s="102">
        <f t="shared" si="22"/>
        <v>29043.65</v>
      </c>
      <c r="H277" s="102">
        <f>G277/F277*100</f>
        <v>52.80663636363636</v>
      </c>
      <c r="I277" s="45"/>
      <c r="J277" s="58"/>
      <c r="K277" s="58"/>
      <c r="L277" s="58"/>
      <c r="M277" s="58">
        <f>SUM(M279)</f>
        <v>55000</v>
      </c>
      <c r="N277" s="58">
        <f>SUM(N279)</f>
        <v>55000</v>
      </c>
      <c r="O277" s="58">
        <f>SUM(O279)</f>
        <v>29043.65</v>
      </c>
      <c r="P277" s="58">
        <f t="shared" si="23"/>
        <v>52.80663636363636</v>
      </c>
    </row>
    <row r="278" spans="1:16" ht="13.5" customHeight="1">
      <c r="A278" s="42"/>
      <c r="B278" s="42"/>
      <c r="C278" s="27"/>
      <c r="D278" s="26" t="s">
        <v>81</v>
      </c>
      <c r="E278" s="102"/>
      <c r="F278" s="102"/>
      <c r="G278" s="102"/>
      <c r="H278" s="45"/>
      <c r="I278" s="45"/>
      <c r="J278" s="58"/>
      <c r="K278" s="58"/>
      <c r="L278" s="58"/>
      <c r="M278" s="58"/>
      <c r="N278" s="58"/>
      <c r="O278" s="58"/>
      <c r="P278" s="58"/>
    </row>
    <row r="279" spans="1:16" ht="13.5" customHeight="1">
      <c r="A279" s="42"/>
      <c r="B279" s="42"/>
      <c r="C279" s="27"/>
      <c r="D279" s="26" t="s">
        <v>98</v>
      </c>
      <c r="E279" s="102">
        <f>SUM(I279,M279)</f>
        <v>55000</v>
      </c>
      <c r="F279" s="102">
        <f>SUM(J279,N279)</f>
        <v>55000</v>
      </c>
      <c r="G279" s="102">
        <f>SUM(K279,O279)</f>
        <v>29043.65</v>
      </c>
      <c r="H279" s="102">
        <f>G279/F279*100</f>
        <v>52.80663636363636</v>
      </c>
      <c r="I279" s="45"/>
      <c r="J279" s="58"/>
      <c r="K279" s="58"/>
      <c r="L279" s="58"/>
      <c r="M279" s="58">
        <f>SUM(M281)</f>
        <v>55000</v>
      </c>
      <c r="N279" s="58">
        <f>SUM(N281)</f>
        <v>55000</v>
      </c>
      <c r="O279" s="58">
        <f>SUM(O281)</f>
        <v>29043.65</v>
      </c>
      <c r="P279" s="58">
        <f t="shared" si="23"/>
        <v>52.80663636363636</v>
      </c>
    </row>
    <row r="280" spans="1:16" ht="13.5" customHeight="1">
      <c r="A280" s="42"/>
      <c r="B280" s="42"/>
      <c r="C280" s="27"/>
      <c r="D280" s="26" t="s">
        <v>99</v>
      </c>
      <c r="E280" s="102"/>
      <c r="F280" s="102"/>
      <c r="G280" s="102"/>
      <c r="H280" s="45"/>
      <c r="I280" s="45"/>
      <c r="J280" s="58"/>
      <c r="K280" s="58"/>
      <c r="L280" s="58"/>
      <c r="M280" s="58"/>
      <c r="N280" s="58"/>
      <c r="O280" s="58"/>
      <c r="P280" s="58"/>
    </row>
    <row r="281" spans="1:16" ht="13.5" customHeight="1">
      <c r="A281" s="42"/>
      <c r="B281" s="42"/>
      <c r="C281" s="27"/>
      <c r="D281" s="186" t="s">
        <v>86</v>
      </c>
      <c r="E281" s="102">
        <f>SUM(I281,M281)</f>
        <v>55000</v>
      </c>
      <c r="F281" s="102">
        <f>SUM(J281,N281)</f>
        <v>55000</v>
      </c>
      <c r="G281" s="102">
        <f>SUM(K281,O281)</f>
        <v>29043.65</v>
      </c>
      <c r="H281" s="102">
        <f>G281/F281*100</f>
        <v>52.80663636363636</v>
      </c>
      <c r="I281" s="45"/>
      <c r="J281" s="58"/>
      <c r="K281" s="58"/>
      <c r="L281" s="58"/>
      <c r="M281" s="58">
        <v>55000</v>
      </c>
      <c r="N281" s="58">
        <v>55000</v>
      </c>
      <c r="O281" s="58">
        <v>29043.65</v>
      </c>
      <c r="P281" s="58">
        <f t="shared" si="23"/>
        <v>52.80663636363636</v>
      </c>
    </row>
    <row r="282" spans="1:16" ht="13.5" customHeight="1">
      <c r="A282" s="42"/>
      <c r="B282" s="27"/>
      <c r="C282" s="27"/>
      <c r="D282" s="26" t="s">
        <v>100</v>
      </c>
      <c r="E282" s="45"/>
      <c r="F282" s="45"/>
      <c r="G282" s="45"/>
      <c r="H282" s="45"/>
      <c r="I282" s="45"/>
      <c r="J282" s="58"/>
      <c r="K282" s="58"/>
      <c r="L282" s="58"/>
      <c r="M282" s="58"/>
      <c r="N282" s="58"/>
      <c r="O282" s="58"/>
      <c r="P282" s="58"/>
    </row>
    <row r="283" spans="1:16" ht="13.5" customHeight="1">
      <c r="A283" s="42"/>
      <c r="B283" s="27"/>
      <c r="C283" s="27"/>
      <c r="D283" s="186" t="s">
        <v>101</v>
      </c>
      <c r="E283" s="102">
        <f>SUM(I283,M283)</f>
        <v>6000</v>
      </c>
      <c r="F283" s="102">
        <f aca="true" t="shared" si="24" ref="F283:G285">SUM(J283,N283)</f>
        <v>6000</v>
      </c>
      <c r="G283" s="102">
        <f t="shared" si="24"/>
        <v>6000</v>
      </c>
      <c r="H283" s="102">
        <f>G283/F283*100</f>
        <v>100</v>
      </c>
      <c r="I283" s="45"/>
      <c r="J283" s="58"/>
      <c r="K283" s="58"/>
      <c r="L283" s="58"/>
      <c r="M283" s="58">
        <v>6000</v>
      </c>
      <c r="N283" s="58">
        <v>6000</v>
      </c>
      <c r="O283" s="58">
        <v>6000</v>
      </c>
      <c r="P283" s="58">
        <f t="shared" si="23"/>
        <v>100</v>
      </c>
    </row>
    <row r="284" spans="1:16" ht="13.5" customHeight="1">
      <c r="A284" s="42"/>
      <c r="B284" s="42">
        <v>71013</v>
      </c>
      <c r="C284" s="42"/>
      <c r="D284" s="43" t="s">
        <v>44</v>
      </c>
      <c r="E284" s="99">
        <f>SUM(I284,M284)</f>
        <v>20000</v>
      </c>
      <c r="F284" s="99">
        <f t="shared" si="24"/>
        <v>20000</v>
      </c>
      <c r="G284" s="99"/>
      <c r="H284" s="99"/>
      <c r="I284" s="8"/>
      <c r="J284" s="65"/>
      <c r="K284" s="65"/>
      <c r="L284" s="65"/>
      <c r="M284" s="65">
        <f>SUM(M285)</f>
        <v>20000</v>
      </c>
      <c r="N284" s="65">
        <f>SUM(N285)</f>
        <v>20000</v>
      </c>
      <c r="O284" s="65"/>
      <c r="P284" s="65"/>
    </row>
    <row r="285" spans="1:16" ht="13.5" customHeight="1">
      <c r="A285" s="42"/>
      <c r="B285" s="27"/>
      <c r="C285" s="27"/>
      <c r="D285" s="26" t="s">
        <v>80</v>
      </c>
      <c r="E285" s="102">
        <f>SUM(I285,M285)</f>
        <v>20000</v>
      </c>
      <c r="F285" s="102">
        <f t="shared" si="24"/>
        <v>20000</v>
      </c>
      <c r="G285" s="102"/>
      <c r="H285" s="102"/>
      <c r="I285" s="45"/>
      <c r="J285" s="58"/>
      <c r="K285" s="58"/>
      <c r="L285" s="58"/>
      <c r="M285" s="58">
        <f>SUM(M287)</f>
        <v>20000</v>
      </c>
      <c r="N285" s="58">
        <f>SUM(N287)</f>
        <v>20000</v>
      </c>
      <c r="O285" s="58"/>
      <c r="P285" s="58"/>
    </row>
    <row r="286" spans="1:16" ht="13.5" customHeight="1">
      <c r="A286" s="42"/>
      <c r="B286" s="27"/>
      <c r="C286" s="27"/>
      <c r="D286" s="26" t="s">
        <v>81</v>
      </c>
      <c r="E286" s="45"/>
      <c r="F286" s="45"/>
      <c r="G286" s="45"/>
      <c r="H286" s="45"/>
      <c r="I286" s="45"/>
      <c r="J286" s="58"/>
      <c r="K286" s="58"/>
      <c r="L286" s="58"/>
      <c r="M286" s="58"/>
      <c r="N286" s="58"/>
      <c r="O286" s="58"/>
      <c r="P286" s="58"/>
    </row>
    <row r="287" spans="1:16" ht="13.5" customHeight="1">
      <c r="A287" s="42"/>
      <c r="B287" s="27"/>
      <c r="C287" s="27"/>
      <c r="D287" s="26" t="s">
        <v>102</v>
      </c>
      <c r="E287" s="102">
        <f>SUM(I287,M287)</f>
        <v>20000</v>
      </c>
      <c r="F287" s="102">
        <f>SUM(J287,N287)</f>
        <v>20000</v>
      </c>
      <c r="G287" s="102"/>
      <c r="H287" s="102"/>
      <c r="I287" s="45"/>
      <c r="J287" s="58"/>
      <c r="K287" s="58"/>
      <c r="L287" s="58"/>
      <c r="M287" s="58">
        <f>SUM(M289)</f>
        <v>20000</v>
      </c>
      <c r="N287" s="58">
        <f>SUM(N289)</f>
        <v>20000</v>
      </c>
      <c r="O287" s="58"/>
      <c r="P287" s="58"/>
    </row>
    <row r="288" spans="1:16" ht="13.5" customHeight="1">
      <c r="A288" s="42"/>
      <c r="B288" s="27"/>
      <c r="C288" s="27"/>
      <c r="D288" s="26" t="s">
        <v>103</v>
      </c>
      <c r="E288" s="45"/>
      <c r="F288" s="45"/>
      <c r="G288" s="45"/>
      <c r="H288" s="45"/>
      <c r="I288" s="45"/>
      <c r="J288" s="58"/>
      <c r="K288" s="58"/>
      <c r="L288" s="58"/>
      <c r="M288" s="58"/>
      <c r="N288" s="58"/>
      <c r="O288" s="58"/>
      <c r="P288" s="58"/>
    </row>
    <row r="289" spans="1:16" ht="13.5" customHeight="1">
      <c r="A289" s="42"/>
      <c r="B289" s="27"/>
      <c r="C289" s="27"/>
      <c r="D289" s="186" t="s">
        <v>83</v>
      </c>
      <c r="E289" s="102">
        <f aca="true" t="shared" si="25" ref="E289:F291">SUM(I289,M289)</f>
        <v>20000</v>
      </c>
      <c r="F289" s="102">
        <f t="shared" si="25"/>
        <v>20000</v>
      </c>
      <c r="G289" s="102"/>
      <c r="H289" s="102"/>
      <c r="I289" s="45"/>
      <c r="J289" s="58"/>
      <c r="K289" s="58"/>
      <c r="L289" s="58"/>
      <c r="M289" s="58">
        <v>20000</v>
      </c>
      <c r="N289" s="58">
        <v>20000</v>
      </c>
      <c r="O289" s="58"/>
      <c r="P289" s="58"/>
    </row>
    <row r="290" spans="1:16" ht="13.5" customHeight="1">
      <c r="A290" s="42"/>
      <c r="B290" s="42">
        <v>71014</v>
      </c>
      <c r="C290" s="42"/>
      <c r="D290" s="43" t="s">
        <v>33</v>
      </c>
      <c r="E290" s="99">
        <f t="shared" si="25"/>
        <v>5000</v>
      </c>
      <c r="F290" s="99">
        <f t="shared" si="25"/>
        <v>5000</v>
      </c>
      <c r="G290" s="99"/>
      <c r="H290" s="99"/>
      <c r="I290" s="8"/>
      <c r="J290" s="65"/>
      <c r="K290" s="65"/>
      <c r="L290" s="65"/>
      <c r="M290" s="65">
        <f>SUM(M291)</f>
        <v>5000</v>
      </c>
      <c r="N290" s="65">
        <f>SUM(N291)</f>
        <v>5000</v>
      </c>
      <c r="O290" s="65"/>
      <c r="P290" s="65"/>
    </row>
    <row r="291" spans="1:16" ht="13.5" customHeight="1">
      <c r="A291" s="42"/>
      <c r="B291" s="42"/>
      <c r="C291" s="42"/>
      <c r="D291" s="26" t="s">
        <v>80</v>
      </c>
      <c r="E291" s="102">
        <f t="shared" si="25"/>
        <v>5000</v>
      </c>
      <c r="F291" s="102">
        <f t="shared" si="25"/>
        <v>5000</v>
      </c>
      <c r="G291" s="102"/>
      <c r="H291" s="102"/>
      <c r="I291" s="45"/>
      <c r="J291" s="58"/>
      <c r="K291" s="58"/>
      <c r="L291" s="58"/>
      <c r="M291" s="58">
        <f>SUM(M293)</f>
        <v>5000</v>
      </c>
      <c r="N291" s="58">
        <f>SUM(N293)</f>
        <v>5000</v>
      </c>
      <c r="O291" s="58"/>
      <c r="P291" s="58"/>
    </row>
    <row r="292" spans="1:16" ht="13.5" customHeight="1">
      <c r="A292" s="42"/>
      <c r="B292" s="42"/>
      <c r="C292" s="42"/>
      <c r="D292" s="26" t="s">
        <v>81</v>
      </c>
      <c r="E292" s="45"/>
      <c r="F292" s="45"/>
      <c r="G292" s="28"/>
      <c r="H292" s="45"/>
      <c r="I292" s="45"/>
      <c r="J292" s="58"/>
      <c r="K292" s="58"/>
      <c r="L292" s="58"/>
      <c r="M292" s="58"/>
      <c r="N292" s="58"/>
      <c r="O292" s="58"/>
      <c r="P292" s="58"/>
    </row>
    <row r="293" spans="1:16" ht="13.5" customHeight="1" thickBot="1">
      <c r="A293" s="47"/>
      <c r="B293" s="47"/>
      <c r="C293" s="47"/>
      <c r="D293" s="35" t="s">
        <v>98</v>
      </c>
      <c r="E293" s="106">
        <f>SUM(I293,M293)</f>
        <v>5000</v>
      </c>
      <c r="F293" s="106">
        <f>SUM(J293,N293)</f>
        <v>5000</v>
      </c>
      <c r="G293" s="106"/>
      <c r="H293" s="106"/>
      <c r="I293" s="48"/>
      <c r="J293" s="49"/>
      <c r="K293" s="35"/>
      <c r="L293" s="175"/>
      <c r="M293" s="59">
        <f>SUM(M299)</f>
        <v>5000</v>
      </c>
      <c r="N293" s="59">
        <f>SUM(N299)</f>
        <v>5000</v>
      </c>
      <c r="O293" s="59"/>
      <c r="P293" s="59"/>
    </row>
    <row r="294" spans="1:16" ht="13.5" customHeight="1">
      <c r="A294" s="79"/>
      <c r="B294" s="79"/>
      <c r="C294" s="79"/>
      <c r="D294" s="80"/>
      <c r="E294" s="107"/>
      <c r="F294" s="107"/>
      <c r="G294" s="107"/>
      <c r="H294" s="107"/>
      <c r="I294" s="81"/>
      <c r="J294" s="82"/>
      <c r="K294" s="80"/>
      <c r="L294" s="60"/>
      <c r="M294" s="69"/>
      <c r="N294" s="69"/>
      <c r="O294" s="69"/>
      <c r="P294" s="69"/>
    </row>
    <row r="295" spans="1:16" ht="13.5" customHeight="1">
      <c r="A295" s="263" t="s">
        <v>95</v>
      </c>
      <c r="B295" s="264"/>
      <c r="C295" s="264"/>
      <c r="D295" s="264"/>
      <c r="E295" s="264"/>
      <c r="F295" s="264"/>
      <c r="G295" s="264"/>
      <c r="H295" s="264"/>
      <c r="I295" s="264"/>
      <c r="J295" s="265"/>
      <c r="K295" s="265"/>
      <c r="L295" s="265"/>
      <c r="M295" s="265"/>
      <c r="N295" s="265"/>
      <c r="O295" s="265"/>
      <c r="P295" s="265"/>
    </row>
    <row r="296" spans="1:16" ht="13.5" customHeight="1" thickBot="1">
      <c r="A296" s="51"/>
      <c r="B296" s="52"/>
      <c r="C296" s="52"/>
      <c r="D296" s="52"/>
      <c r="E296" s="52"/>
      <c r="F296" s="52"/>
      <c r="G296" s="52"/>
      <c r="H296" s="52"/>
      <c r="I296" s="52"/>
      <c r="J296" s="53"/>
      <c r="K296" s="53"/>
      <c r="L296" s="53"/>
      <c r="M296" s="53"/>
      <c r="N296" s="53"/>
      <c r="O296" s="53"/>
      <c r="P296" s="53"/>
    </row>
    <row r="297" spans="1:16" ht="13.5" customHeight="1" thickBot="1">
      <c r="A297" s="4" t="s">
        <v>15</v>
      </c>
      <c r="B297" s="4" t="s">
        <v>16</v>
      </c>
      <c r="C297" s="4" t="s">
        <v>17</v>
      </c>
      <c r="D297" s="4" t="s">
        <v>18</v>
      </c>
      <c r="E297" s="5" t="s">
        <v>23</v>
      </c>
      <c r="F297" s="5" t="s">
        <v>24</v>
      </c>
      <c r="G297" s="5" t="s">
        <v>21</v>
      </c>
      <c r="H297" s="5" t="s">
        <v>22</v>
      </c>
      <c r="I297" s="5" t="s">
        <v>25</v>
      </c>
      <c r="J297" s="5" t="s">
        <v>131</v>
      </c>
      <c r="K297" s="5" t="s">
        <v>132</v>
      </c>
      <c r="L297" s="5" t="s">
        <v>133</v>
      </c>
      <c r="M297" s="5" t="s">
        <v>134</v>
      </c>
      <c r="N297" s="5" t="s">
        <v>135</v>
      </c>
      <c r="O297" s="5" t="s">
        <v>136</v>
      </c>
      <c r="P297" s="5" t="s">
        <v>137</v>
      </c>
    </row>
    <row r="298" spans="1:16" ht="13.5" customHeight="1">
      <c r="A298" s="42"/>
      <c r="B298" s="42"/>
      <c r="C298" s="42"/>
      <c r="D298" s="26" t="s">
        <v>99</v>
      </c>
      <c r="E298" s="45"/>
      <c r="F298" s="45"/>
      <c r="G298" s="45"/>
      <c r="H298" s="45"/>
      <c r="I298" s="45"/>
      <c r="J298" s="44"/>
      <c r="K298" s="26"/>
      <c r="L298" s="142"/>
      <c r="M298" s="58"/>
      <c r="N298" s="58"/>
      <c r="O298" s="58"/>
      <c r="P298" s="58"/>
    </row>
    <row r="299" spans="1:16" ht="13.5" customHeight="1">
      <c r="A299" s="42"/>
      <c r="B299" s="27"/>
      <c r="C299" s="27"/>
      <c r="D299" s="186" t="s">
        <v>86</v>
      </c>
      <c r="E299" s="102">
        <f>SUM(I299,M299)</f>
        <v>5000</v>
      </c>
      <c r="F299" s="102">
        <f aca="true" t="shared" si="26" ref="F299:G301">SUM(J299,N299)</f>
        <v>5000</v>
      </c>
      <c r="G299" s="102"/>
      <c r="H299" s="102"/>
      <c r="I299" s="45"/>
      <c r="J299" s="44"/>
      <c r="K299" s="26"/>
      <c r="L299" s="142"/>
      <c r="M299" s="58">
        <v>5000</v>
      </c>
      <c r="N299" s="58">
        <v>5000</v>
      </c>
      <c r="O299" s="58"/>
      <c r="P299" s="58"/>
    </row>
    <row r="300" spans="1:16" ht="13.5" customHeight="1">
      <c r="A300" s="42"/>
      <c r="B300" s="42">
        <v>71015</v>
      </c>
      <c r="C300" s="42"/>
      <c r="D300" s="50" t="s">
        <v>6</v>
      </c>
      <c r="E300" s="99">
        <f>SUM(I300,M300)</f>
        <v>451860</v>
      </c>
      <c r="F300" s="99">
        <f t="shared" si="26"/>
        <v>452141</v>
      </c>
      <c r="G300" s="99">
        <f t="shared" si="26"/>
        <v>205610</v>
      </c>
      <c r="H300" s="99">
        <f>G300/F300*100</f>
        <v>45.47475234495434</v>
      </c>
      <c r="I300" s="8"/>
      <c r="J300" s="46"/>
      <c r="K300" s="43"/>
      <c r="L300" s="143"/>
      <c r="M300" s="65">
        <f>SUM(M301)</f>
        <v>451860</v>
      </c>
      <c r="N300" s="65">
        <f>SUM(N301)</f>
        <v>452141</v>
      </c>
      <c r="O300" s="65">
        <f>SUM(O301)</f>
        <v>205610</v>
      </c>
      <c r="P300" s="99">
        <f>O300/N300*100</f>
        <v>45.47475234495434</v>
      </c>
    </row>
    <row r="301" spans="1:16" ht="13.5" customHeight="1">
      <c r="A301" s="42"/>
      <c r="B301" s="27"/>
      <c r="C301" s="27"/>
      <c r="D301" s="26" t="s">
        <v>80</v>
      </c>
      <c r="E301" s="102">
        <f>SUM(I301,M301)</f>
        <v>451860</v>
      </c>
      <c r="F301" s="102">
        <f t="shared" si="26"/>
        <v>452141</v>
      </c>
      <c r="G301" s="102">
        <f t="shared" si="26"/>
        <v>205610</v>
      </c>
      <c r="H301" s="102">
        <f>G301/F301*100</f>
        <v>45.47475234495434</v>
      </c>
      <c r="I301" s="45"/>
      <c r="J301" s="44"/>
      <c r="K301" s="26"/>
      <c r="L301" s="142"/>
      <c r="M301" s="58">
        <f>SUM(M303)</f>
        <v>451860</v>
      </c>
      <c r="N301" s="58">
        <f>SUM(N303)</f>
        <v>452141</v>
      </c>
      <c r="O301" s="58">
        <f>SUM(O303)</f>
        <v>205610</v>
      </c>
      <c r="P301" s="102">
        <f>O301/N301*100</f>
        <v>45.47475234495434</v>
      </c>
    </row>
    <row r="302" spans="1:16" ht="13.5" customHeight="1">
      <c r="A302" s="42"/>
      <c r="B302" s="27"/>
      <c r="C302" s="27"/>
      <c r="D302" s="26" t="s">
        <v>81</v>
      </c>
      <c r="E302" s="45"/>
      <c r="F302" s="45"/>
      <c r="G302" s="45"/>
      <c r="H302" s="45"/>
      <c r="I302" s="45"/>
      <c r="J302" s="44"/>
      <c r="K302" s="26"/>
      <c r="L302" s="142"/>
      <c r="M302" s="58"/>
      <c r="N302" s="58"/>
      <c r="O302" s="58"/>
      <c r="P302" s="45"/>
    </row>
    <row r="303" spans="1:16" ht="13.5" customHeight="1">
      <c r="A303" s="42"/>
      <c r="B303" s="27"/>
      <c r="C303" s="27"/>
      <c r="D303" s="26" t="s">
        <v>102</v>
      </c>
      <c r="E303" s="102">
        <f>SUM(I303,M303)</f>
        <v>451860</v>
      </c>
      <c r="F303" s="102">
        <f>SUM(J303,N303)</f>
        <v>452141</v>
      </c>
      <c r="G303" s="102">
        <f>SUM(K303,O303)</f>
        <v>205610</v>
      </c>
      <c r="H303" s="102">
        <f>G303/F303*100</f>
        <v>45.47475234495434</v>
      </c>
      <c r="I303" s="45"/>
      <c r="J303" s="44"/>
      <c r="K303" s="26"/>
      <c r="L303" s="142"/>
      <c r="M303" s="58">
        <f>SUM(M305:M306)</f>
        <v>451860</v>
      </c>
      <c r="N303" s="58">
        <f>SUM(N305:N306)</f>
        <v>452141</v>
      </c>
      <c r="O303" s="58">
        <f>SUM(O305:O306)</f>
        <v>205610</v>
      </c>
      <c r="P303" s="102">
        <f>O303/N303*100</f>
        <v>45.47475234495434</v>
      </c>
    </row>
    <row r="304" spans="1:16" ht="13.5" customHeight="1">
      <c r="A304" s="42"/>
      <c r="B304" s="27"/>
      <c r="C304" s="27"/>
      <c r="D304" s="26" t="s">
        <v>99</v>
      </c>
      <c r="E304" s="45"/>
      <c r="F304" s="45"/>
      <c r="G304" s="45"/>
      <c r="H304" s="45"/>
      <c r="I304" s="45"/>
      <c r="J304" s="44"/>
      <c r="K304" s="26"/>
      <c r="L304" s="142"/>
      <c r="M304" s="58"/>
      <c r="N304" s="58"/>
      <c r="O304" s="58"/>
      <c r="P304" s="45"/>
    </row>
    <row r="305" spans="1:16" ht="13.5" customHeight="1">
      <c r="A305" s="42"/>
      <c r="B305" s="27"/>
      <c r="C305" s="27"/>
      <c r="D305" s="186" t="s">
        <v>85</v>
      </c>
      <c r="E305" s="102">
        <f>SUM(I305,M305)</f>
        <v>415100</v>
      </c>
      <c r="F305" s="102">
        <f aca="true" t="shared" si="27" ref="F305:G309">SUM(J305,N305)</f>
        <v>415381</v>
      </c>
      <c r="G305" s="102">
        <f t="shared" si="27"/>
        <v>185677.18</v>
      </c>
      <c r="H305" s="102">
        <f>G305/F305*100</f>
        <v>44.700450911332005</v>
      </c>
      <c r="I305" s="45"/>
      <c r="J305" s="44"/>
      <c r="K305" s="26"/>
      <c r="L305" s="142"/>
      <c r="M305" s="58">
        <v>415100</v>
      </c>
      <c r="N305" s="58">
        <v>415381</v>
      </c>
      <c r="O305" s="58">
        <v>185677.18</v>
      </c>
      <c r="P305" s="102">
        <f>O305/N305*100</f>
        <v>44.700450911332005</v>
      </c>
    </row>
    <row r="306" spans="1:16" ht="13.5" customHeight="1" thickBot="1">
      <c r="A306" s="146"/>
      <c r="B306" s="72"/>
      <c r="C306" s="72"/>
      <c r="D306" s="164" t="s">
        <v>86</v>
      </c>
      <c r="E306" s="147">
        <f>SUM(I306,M306)</f>
        <v>36760</v>
      </c>
      <c r="F306" s="147">
        <f t="shared" si="27"/>
        <v>36760</v>
      </c>
      <c r="G306" s="147">
        <f t="shared" si="27"/>
        <v>19932.82</v>
      </c>
      <c r="H306" s="147">
        <f>G306/F306*100</f>
        <v>54.22421109902067</v>
      </c>
      <c r="I306" s="74"/>
      <c r="J306" s="76"/>
      <c r="K306" s="73"/>
      <c r="L306" s="148"/>
      <c r="M306" s="75">
        <v>36760</v>
      </c>
      <c r="N306" s="75">
        <v>36760</v>
      </c>
      <c r="O306" s="75">
        <v>19932.82</v>
      </c>
      <c r="P306" s="147">
        <f>O306/N306*100</f>
        <v>54.22421109902067</v>
      </c>
    </row>
    <row r="307" spans="1:16" s="109" customFormat="1" ht="13.5" customHeight="1">
      <c r="A307" s="37">
        <v>750</v>
      </c>
      <c r="B307" s="37"/>
      <c r="C307" s="37"/>
      <c r="D307" s="37" t="s">
        <v>45</v>
      </c>
      <c r="E307" s="38">
        <f>SUM(I307,M307)</f>
        <v>825326</v>
      </c>
      <c r="F307" s="38">
        <f t="shared" si="27"/>
        <v>825326</v>
      </c>
      <c r="G307" s="38">
        <f t="shared" si="27"/>
        <v>456511.98</v>
      </c>
      <c r="H307" s="100">
        <f>G307/F307*100</f>
        <v>55.31292846705422</v>
      </c>
      <c r="I307" s="38">
        <f>SUM(I308,I314)</f>
        <v>543122</v>
      </c>
      <c r="J307" s="38">
        <f>SUM(J308,J314)</f>
        <v>543122</v>
      </c>
      <c r="K307" s="38">
        <f>SUM(K308,K314)</f>
        <v>292300</v>
      </c>
      <c r="L307" s="100">
        <f>K307/J307*100</f>
        <v>53.8184790894127</v>
      </c>
      <c r="M307" s="38">
        <f>SUM(M308,M314)</f>
        <v>282204</v>
      </c>
      <c r="N307" s="38">
        <f>SUM(N308,N314)</f>
        <v>282204</v>
      </c>
      <c r="O307" s="38">
        <f>SUM(O308,O314)</f>
        <v>164211.98</v>
      </c>
      <c r="P307" s="100">
        <f>O307/N307*100</f>
        <v>58.18910433587051</v>
      </c>
    </row>
    <row r="308" spans="1:16" s="109" customFormat="1" ht="13.5" customHeight="1">
      <c r="A308" s="42"/>
      <c r="B308" s="42">
        <v>75011</v>
      </c>
      <c r="C308" s="42"/>
      <c r="D308" s="43" t="s">
        <v>46</v>
      </c>
      <c r="E308" s="8">
        <f>SUM(I308,M308)</f>
        <v>783326</v>
      </c>
      <c r="F308" s="8">
        <f t="shared" si="27"/>
        <v>783326</v>
      </c>
      <c r="G308" s="8">
        <f t="shared" si="27"/>
        <v>419830</v>
      </c>
      <c r="H308" s="99">
        <f>G308/F308*100</f>
        <v>53.5958208970467</v>
      </c>
      <c r="I308" s="8">
        <f>SUM(I309)</f>
        <v>543122</v>
      </c>
      <c r="J308" s="8">
        <f>SUM(J309)</f>
        <v>543122</v>
      </c>
      <c r="K308" s="8">
        <f>SUM(K309)</f>
        <v>292300</v>
      </c>
      <c r="L308" s="99">
        <f>K308/J308*100</f>
        <v>53.8184790894127</v>
      </c>
      <c r="M308" s="8">
        <f>SUM(M309)</f>
        <v>240204</v>
      </c>
      <c r="N308" s="8">
        <f>SUM(N309)</f>
        <v>240204</v>
      </c>
      <c r="O308" s="8">
        <f>SUM(O309)</f>
        <v>127530</v>
      </c>
      <c r="P308" s="99">
        <f>O308/N308*100</f>
        <v>53.0923714842384</v>
      </c>
    </row>
    <row r="309" spans="1:16" s="109" customFormat="1" ht="13.5" customHeight="1">
      <c r="A309" s="110"/>
      <c r="B309" s="110"/>
      <c r="C309" s="110"/>
      <c r="D309" s="26" t="s">
        <v>80</v>
      </c>
      <c r="E309" s="45">
        <f>SUM(I309,M309)</f>
        <v>783326</v>
      </c>
      <c r="F309" s="45">
        <f t="shared" si="27"/>
        <v>783326</v>
      </c>
      <c r="G309" s="45">
        <f t="shared" si="27"/>
        <v>419830</v>
      </c>
      <c r="H309" s="102">
        <f>G309/F309*100</f>
        <v>53.5958208970467</v>
      </c>
      <c r="I309" s="45">
        <f>SUM(I311)</f>
        <v>543122</v>
      </c>
      <c r="J309" s="45">
        <f>SUM(J311)</f>
        <v>543122</v>
      </c>
      <c r="K309" s="45">
        <f>SUM(K311)</f>
        <v>292300</v>
      </c>
      <c r="L309" s="102">
        <f>K309/J309*100</f>
        <v>53.8184790894127</v>
      </c>
      <c r="M309" s="45">
        <f>SUM(M311)</f>
        <v>240204</v>
      </c>
      <c r="N309" s="45">
        <f>SUM(N311)</f>
        <v>240204</v>
      </c>
      <c r="O309" s="45">
        <f>SUM(O311)</f>
        <v>127530</v>
      </c>
      <c r="P309" s="102">
        <f>O309/N309*100</f>
        <v>53.0923714842384</v>
      </c>
    </row>
    <row r="310" spans="1:16" s="109" customFormat="1" ht="13.5" customHeight="1">
      <c r="A310" s="110"/>
      <c r="B310" s="110"/>
      <c r="C310" s="110"/>
      <c r="D310" s="26" t="s">
        <v>81</v>
      </c>
      <c r="E310" s="45"/>
      <c r="F310" s="45"/>
      <c r="G310" s="45"/>
      <c r="H310" s="45"/>
      <c r="I310" s="45"/>
      <c r="J310" s="45"/>
      <c r="K310" s="45"/>
      <c r="L310" s="113"/>
      <c r="M310" s="45"/>
      <c r="N310" s="45"/>
      <c r="O310" s="45"/>
      <c r="P310" s="113"/>
    </row>
    <row r="311" spans="1:16" s="109" customFormat="1" ht="13.5" customHeight="1">
      <c r="A311" s="110"/>
      <c r="B311" s="110"/>
      <c r="C311" s="110"/>
      <c r="D311" s="26" t="s">
        <v>98</v>
      </c>
      <c r="E311" s="45">
        <f>SUM(I311,M311)</f>
        <v>783326</v>
      </c>
      <c r="F311" s="45">
        <f>SUM(J311,N311)</f>
        <v>783326</v>
      </c>
      <c r="G311" s="45">
        <f>SUM(K311,O311)</f>
        <v>419830</v>
      </c>
      <c r="H311" s="102">
        <f>G311/F311*100</f>
        <v>53.5958208970467</v>
      </c>
      <c r="I311" s="45">
        <f>SUM(I313)</f>
        <v>543122</v>
      </c>
      <c r="J311" s="45">
        <f>SUM(J313)</f>
        <v>543122</v>
      </c>
      <c r="K311" s="45">
        <f>SUM(K313)</f>
        <v>292300</v>
      </c>
      <c r="L311" s="102">
        <f>K311/J311*100</f>
        <v>53.8184790894127</v>
      </c>
      <c r="M311" s="45">
        <f>SUM(M313)</f>
        <v>240204</v>
      </c>
      <c r="N311" s="45">
        <f>SUM(N313)</f>
        <v>240204</v>
      </c>
      <c r="O311" s="45">
        <f>SUM(O313)</f>
        <v>127530</v>
      </c>
      <c r="P311" s="102">
        <f>O311/N311*100</f>
        <v>53.0923714842384</v>
      </c>
    </row>
    <row r="312" spans="1:16" s="109" customFormat="1" ht="13.5" customHeight="1">
      <c r="A312" s="110"/>
      <c r="B312" s="110"/>
      <c r="C312" s="110"/>
      <c r="D312" s="26" t="s">
        <v>99</v>
      </c>
      <c r="E312" s="8"/>
      <c r="F312" s="8"/>
      <c r="G312" s="8"/>
      <c r="H312" s="45"/>
      <c r="I312" s="45"/>
      <c r="J312" s="113"/>
      <c r="K312" s="113"/>
      <c r="L312" s="113"/>
      <c r="M312" s="113"/>
      <c r="N312" s="113"/>
      <c r="O312" s="113"/>
      <c r="P312" s="113"/>
    </row>
    <row r="313" spans="1:16" s="109" customFormat="1" ht="13.5" customHeight="1">
      <c r="A313" s="110"/>
      <c r="B313" s="110"/>
      <c r="C313" s="110"/>
      <c r="D313" s="186" t="s">
        <v>85</v>
      </c>
      <c r="E313" s="45">
        <f>SUM(I313,M313)</f>
        <v>783326</v>
      </c>
      <c r="F313" s="45">
        <f aca="true" t="shared" si="28" ref="F313:G315">SUM(J313,N313)</f>
        <v>783326</v>
      </c>
      <c r="G313" s="45">
        <f t="shared" si="28"/>
        <v>419830</v>
      </c>
      <c r="H313" s="102">
        <f>G313/F313*100</f>
        <v>53.5958208970467</v>
      </c>
      <c r="I313" s="45">
        <v>543122</v>
      </c>
      <c r="J313" s="113">
        <v>543122</v>
      </c>
      <c r="K313" s="113">
        <v>292300</v>
      </c>
      <c r="L313" s="102">
        <f>K313/J313*100</f>
        <v>53.8184790894127</v>
      </c>
      <c r="M313" s="113">
        <v>240204</v>
      </c>
      <c r="N313" s="113">
        <v>240204</v>
      </c>
      <c r="O313" s="113">
        <v>127530</v>
      </c>
      <c r="P313" s="102">
        <f>O313/N313*100</f>
        <v>53.0923714842384</v>
      </c>
    </row>
    <row r="314" spans="1:16" s="109" customFormat="1" ht="13.5" customHeight="1">
      <c r="A314" s="42"/>
      <c r="B314" s="42">
        <v>75045</v>
      </c>
      <c r="C314" s="42"/>
      <c r="D314" s="62" t="s">
        <v>79</v>
      </c>
      <c r="E314" s="8">
        <f>SUM(I314,M314)</f>
        <v>42000</v>
      </c>
      <c r="F314" s="8">
        <f t="shared" si="28"/>
        <v>42000</v>
      </c>
      <c r="G314" s="8">
        <f t="shared" si="28"/>
        <v>36681.98</v>
      </c>
      <c r="H314" s="99">
        <f>G314/F314*100</f>
        <v>87.33804761904763</v>
      </c>
      <c r="I314" s="8"/>
      <c r="J314" s="113"/>
      <c r="K314" s="113"/>
      <c r="L314" s="113"/>
      <c r="M314" s="115">
        <f>SUM(M315)</f>
        <v>42000</v>
      </c>
      <c r="N314" s="115">
        <f>SUM(N315)</f>
        <v>42000</v>
      </c>
      <c r="O314" s="115">
        <f>SUM(O315)</f>
        <v>36681.98</v>
      </c>
      <c r="P314" s="99">
        <f>O314/N314*100</f>
        <v>87.33804761904763</v>
      </c>
    </row>
    <row r="315" spans="1:16" s="109" customFormat="1" ht="13.5" customHeight="1">
      <c r="A315" s="42"/>
      <c r="B315" s="42"/>
      <c r="C315" s="42"/>
      <c r="D315" s="26" t="s">
        <v>80</v>
      </c>
      <c r="E315" s="45">
        <f>SUM(I315,M315)</f>
        <v>42000</v>
      </c>
      <c r="F315" s="45">
        <f t="shared" si="28"/>
        <v>42000</v>
      </c>
      <c r="G315" s="45">
        <f t="shared" si="28"/>
        <v>36681.98</v>
      </c>
      <c r="H315" s="102">
        <f>G315/F315*100</f>
        <v>87.33804761904763</v>
      </c>
      <c r="I315" s="45"/>
      <c r="J315" s="113"/>
      <c r="K315" s="113"/>
      <c r="L315" s="113"/>
      <c r="M315" s="113">
        <f>SUM(M317,M321)</f>
        <v>42000</v>
      </c>
      <c r="N315" s="113">
        <f>SUM(N317,N321)</f>
        <v>42000</v>
      </c>
      <c r="O315" s="113">
        <f>SUM(O317,O321)</f>
        <v>36681.98</v>
      </c>
      <c r="P315" s="102">
        <f>O315/N315*100</f>
        <v>87.33804761904763</v>
      </c>
    </row>
    <row r="316" spans="1:16" s="109" customFormat="1" ht="13.5" customHeight="1">
      <c r="A316" s="42"/>
      <c r="B316" s="42"/>
      <c r="C316" s="42"/>
      <c r="D316" s="26" t="s">
        <v>81</v>
      </c>
      <c r="E316" s="45"/>
      <c r="F316" s="45"/>
      <c r="G316" s="45"/>
      <c r="H316" s="45"/>
      <c r="I316" s="45"/>
      <c r="J316" s="113"/>
      <c r="K316" s="113"/>
      <c r="L316" s="113"/>
      <c r="M316" s="113"/>
      <c r="N316" s="113"/>
      <c r="O316" s="113"/>
      <c r="P316" s="113"/>
    </row>
    <row r="317" spans="1:16" s="109" customFormat="1" ht="13.5" customHeight="1">
      <c r="A317" s="42"/>
      <c r="B317" s="42"/>
      <c r="C317" s="42"/>
      <c r="D317" s="26" t="s">
        <v>98</v>
      </c>
      <c r="E317" s="45">
        <f>SUM(I317,M317)</f>
        <v>41800</v>
      </c>
      <c r="F317" s="45">
        <f>SUM(J317,N317)</f>
        <v>42000</v>
      </c>
      <c r="G317" s="45">
        <f>SUM(K317,O317)</f>
        <v>36681.98</v>
      </c>
      <c r="H317" s="102">
        <f>G317/F317*100</f>
        <v>87.33804761904763</v>
      </c>
      <c r="I317" s="45"/>
      <c r="J317" s="113"/>
      <c r="K317" s="113"/>
      <c r="L317" s="113"/>
      <c r="M317" s="113">
        <f>SUM(M319:M320)</f>
        <v>41800</v>
      </c>
      <c r="N317" s="113">
        <f>SUM(N319:N320)</f>
        <v>42000</v>
      </c>
      <c r="O317" s="113">
        <f>SUM(O319:O320)</f>
        <v>36681.98</v>
      </c>
      <c r="P317" s="102">
        <f>O317/N317*100</f>
        <v>87.33804761904763</v>
      </c>
    </row>
    <row r="318" spans="1:16" s="109" customFormat="1" ht="13.5" customHeight="1">
      <c r="A318" s="42"/>
      <c r="B318" s="42"/>
      <c r="C318" s="42"/>
      <c r="D318" s="26" t="s">
        <v>99</v>
      </c>
      <c r="E318" s="8"/>
      <c r="F318" s="8"/>
      <c r="G318" s="8"/>
      <c r="H318" s="45"/>
      <c r="I318" s="45"/>
      <c r="J318" s="113"/>
      <c r="K318" s="113"/>
      <c r="L318" s="113"/>
      <c r="M318" s="113"/>
      <c r="N318" s="113"/>
      <c r="O318" s="113"/>
      <c r="P318" s="113"/>
    </row>
    <row r="319" spans="1:16" s="109" customFormat="1" ht="13.5" customHeight="1">
      <c r="A319" s="42"/>
      <c r="B319" s="42"/>
      <c r="C319" s="42"/>
      <c r="D319" s="186" t="s">
        <v>85</v>
      </c>
      <c r="E319" s="45">
        <f>SUM(I319,M319)</f>
        <v>34137</v>
      </c>
      <c r="F319" s="45">
        <f aca="true" t="shared" si="29" ref="F319:G322">SUM(J319,N319)</f>
        <v>33137</v>
      </c>
      <c r="G319" s="45">
        <f t="shared" si="29"/>
        <v>28875.68</v>
      </c>
      <c r="H319" s="102">
        <f>G319/F319*100</f>
        <v>87.14029634547484</v>
      </c>
      <c r="I319" s="45"/>
      <c r="J319" s="113"/>
      <c r="K319" s="113"/>
      <c r="L319" s="113"/>
      <c r="M319" s="113">
        <v>34137</v>
      </c>
      <c r="N319" s="113">
        <v>33137</v>
      </c>
      <c r="O319" s="113">
        <v>28875.68</v>
      </c>
      <c r="P319" s="102">
        <f>O319/N319*100</f>
        <v>87.14029634547484</v>
      </c>
    </row>
    <row r="320" spans="1:16" s="109" customFormat="1" ht="13.5" customHeight="1">
      <c r="A320" s="42"/>
      <c r="B320" s="42"/>
      <c r="C320" s="42"/>
      <c r="D320" s="186" t="s">
        <v>86</v>
      </c>
      <c r="E320" s="45">
        <f>SUM(I320,M320)</f>
        <v>7663</v>
      </c>
      <c r="F320" s="45">
        <f t="shared" si="29"/>
        <v>8863</v>
      </c>
      <c r="G320" s="45">
        <f t="shared" si="29"/>
        <v>7806.3</v>
      </c>
      <c r="H320" s="102">
        <f>G320/F320*100</f>
        <v>88.07740042874873</v>
      </c>
      <c r="I320" s="45"/>
      <c r="J320" s="113"/>
      <c r="K320" s="113"/>
      <c r="L320" s="113"/>
      <c r="M320" s="113">
        <v>7663</v>
      </c>
      <c r="N320" s="113">
        <v>8863</v>
      </c>
      <c r="O320" s="113">
        <v>7806.3</v>
      </c>
      <c r="P320" s="102">
        <f>O320/N320*100</f>
        <v>88.07740042874873</v>
      </c>
    </row>
    <row r="321" spans="1:16" s="109" customFormat="1" ht="13.5" customHeight="1" thickBot="1">
      <c r="A321" s="47"/>
      <c r="B321" s="36"/>
      <c r="C321" s="36"/>
      <c r="D321" s="35" t="s">
        <v>105</v>
      </c>
      <c r="E321" s="48">
        <f>SUM(I321,M321)</f>
        <v>200</v>
      </c>
      <c r="F321" s="48"/>
      <c r="G321" s="48"/>
      <c r="H321" s="106"/>
      <c r="I321" s="111"/>
      <c r="J321" s="111"/>
      <c r="K321" s="111"/>
      <c r="L321" s="111"/>
      <c r="M321" s="111">
        <v>200</v>
      </c>
      <c r="N321" s="111"/>
      <c r="O321" s="111"/>
      <c r="P321" s="106"/>
    </row>
    <row r="322" spans="1:16" s="109" customFormat="1" ht="13.5" customHeight="1">
      <c r="A322" s="37">
        <v>751</v>
      </c>
      <c r="B322" s="37"/>
      <c r="C322" s="37"/>
      <c r="D322" s="37" t="s">
        <v>145</v>
      </c>
      <c r="E322" s="38">
        <f>SUM(I322,M322)</f>
        <v>17260</v>
      </c>
      <c r="F322" s="38">
        <f t="shared" si="29"/>
        <v>200440</v>
      </c>
      <c r="G322" s="38">
        <f t="shared" si="29"/>
        <v>64554.479999999996</v>
      </c>
      <c r="H322" s="100">
        <f>G322/F322*100</f>
        <v>32.206385950908</v>
      </c>
      <c r="I322" s="120">
        <f>SUM(I325,I332)</f>
        <v>17260</v>
      </c>
      <c r="J322" s="120">
        <f>SUM(J325,J332)</f>
        <v>200440</v>
      </c>
      <c r="K322" s="120">
        <f>SUM(K325,K332)</f>
        <v>64554.479999999996</v>
      </c>
      <c r="L322" s="100">
        <f>K322/J322*100</f>
        <v>32.206385950908</v>
      </c>
      <c r="M322" s="112"/>
      <c r="N322" s="112"/>
      <c r="O322" s="112"/>
      <c r="P322" s="112"/>
    </row>
    <row r="323" spans="1:16" s="109" customFormat="1" ht="13.5" customHeight="1">
      <c r="A323" s="42"/>
      <c r="B323" s="42"/>
      <c r="C323" s="42"/>
      <c r="D323" s="42" t="s">
        <v>146</v>
      </c>
      <c r="E323" s="8"/>
      <c r="F323" s="8"/>
      <c r="G323" s="8"/>
      <c r="H323" s="8"/>
      <c r="I323" s="113"/>
      <c r="J323" s="113"/>
      <c r="K323" s="113"/>
      <c r="L323" s="113"/>
      <c r="M323" s="113"/>
      <c r="N323" s="113"/>
      <c r="O323" s="113"/>
      <c r="P323" s="113"/>
    </row>
    <row r="324" spans="1:16" s="109" customFormat="1" ht="13.5" customHeight="1">
      <c r="A324" s="42"/>
      <c r="B324" s="42"/>
      <c r="C324" s="42"/>
      <c r="D324" s="42" t="s">
        <v>147</v>
      </c>
      <c r="E324" s="45"/>
      <c r="F324" s="45"/>
      <c r="G324" s="45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1:16" s="109" customFormat="1" ht="13.5" customHeight="1">
      <c r="A325" s="42"/>
      <c r="B325" s="42">
        <v>75101</v>
      </c>
      <c r="C325" s="42"/>
      <c r="D325" s="43" t="s">
        <v>51</v>
      </c>
      <c r="E325" s="8">
        <f>SUM(I325,M325)</f>
        <v>17260</v>
      </c>
      <c r="F325" s="8">
        <f>SUM(J325,N325)</f>
        <v>17260</v>
      </c>
      <c r="G325" s="8">
        <f>SUM(K325,O325)</f>
        <v>5733.09</v>
      </c>
      <c r="H325" s="99">
        <f>G325/F325*100</f>
        <v>33.21604866743917</v>
      </c>
      <c r="I325" s="8">
        <f>SUM(I327)</f>
        <v>17260</v>
      </c>
      <c r="J325" s="8">
        <f>SUM(J327)</f>
        <v>17260</v>
      </c>
      <c r="K325" s="8">
        <f>SUM(K327)</f>
        <v>5733.09</v>
      </c>
      <c r="L325" s="99">
        <f>K325/J325*100</f>
        <v>33.21604866743917</v>
      </c>
      <c r="M325" s="113"/>
      <c r="N325" s="113"/>
      <c r="O325" s="113"/>
      <c r="P325" s="113"/>
    </row>
    <row r="326" spans="1:16" s="109" customFormat="1" ht="13.5" customHeight="1">
      <c r="A326" s="42"/>
      <c r="B326" s="42"/>
      <c r="C326" s="42"/>
      <c r="D326" s="43" t="s">
        <v>50</v>
      </c>
      <c r="E326" s="8"/>
      <c r="F326" s="8"/>
      <c r="G326" s="8"/>
      <c r="H326" s="8"/>
      <c r="I326" s="8"/>
      <c r="J326" s="113"/>
      <c r="K326" s="113"/>
      <c r="L326" s="113"/>
      <c r="M326" s="113"/>
      <c r="N326" s="113"/>
      <c r="O326" s="113"/>
      <c r="P326" s="113"/>
    </row>
    <row r="327" spans="1:16" s="109" customFormat="1" ht="13.5" customHeight="1">
      <c r="A327" s="42"/>
      <c r="B327" s="42"/>
      <c r="C327" s="27"/>
      <c r="D327" s="26" t="s">
        <v>80</v>
      </c>
      <c r="E327" s="45">
        <f>SUM(I327,M327)</f>
        <v>17260</v>
      </c>
      <c r="F327" s="45">
        <f>SUM(J327,N327)</f>
        <v>17260</v>
      </c>
      <c r="G327" s="45">
        <f>SUM(K327,O327)</f>
        <v>5733.09</v>
      </c>
      <c r="H327" s="102">
        <f>G327/F327*100</f>
        <v>33.21604866743917</v>
      </c>
      <c r="I327" s="45">
        <f>SUM(I329)</f>
        <v>17260</v>
      </c>
      <c r="J327" s="45">
        <f>SUM(J329)</f>
        <v>17260</v>
      </c>
      <c r="K327" s="45">
        <f>SUM(K329)</f>
        <v>5733.09</v>
      </c>
      <c r="L327" s="102">
        <f>K327/J327*100</f>
        <v>33.21604866743917</v>
      </c>
      <c r="M327" s="113"/>
      <c r="N327" s="113"/>
      <c r="O327" s="113"/>
      <c r="P327" s="113"/>
    </row>
    <row r="328" spans="1:16" s="109" customFormat="1" ht="13.5" customHeight="1">
      <c r="A328" s="42"/>
      <c r="B328" s="27"/>
      <c r="C328" s="27"/>
      <c r="D328" s="26" t="s">
        <v>81</v>
      </c>
      <c r="E328" s="45"/>
      <c r="F328" s="45"/>
      <c r="G328" s="45"/>
      <c r="H328" s="45"/>
      <c r="I328" s="45"/>
      <c r="J328" s="113"/>
      <c r="K328" s="113"/>
      <c r="L328" s="113"/>
      <c r="M328" s="113"/>
      <c r="N328" s="113"/>
      <c r="O328" s="113"/>
      <c r="P328" s="113"/>
    </row>
    <row r="329" spans="1:16" s="109" customFormat="1" ht="13.5" customHeight="1">
      <c r="A329" s="114"/>
      <c r="B329" s="42"/>
      <c r="C329" s="27"/>
      <c r="D329" s="26" t="s">
        <v>98</v>
      </c>
      <c r="E329" s="45">
        <f>SUM(I329,M329)</f>
        <v>17260</v>
      </c>
      <c r="F329" s="45">
        <f>SUM(J329,N329)</f>
        <v>17260</v>
      </c>
      <c r="G329" s="45">
        <f>SUM(K329,O329)</f>
        <v>5733.09</v>
      </c>
      <c r="H329" s="102">
        <f>G329/F329*100</f>
        <v>33.21604866743917</v>
      </c>
      <c r="I329" s="45">
        <f>SUM(I331)</f>
        <v>17260</v>
      </c>
      <c r="J329" s="45">
        <f>SUM(J331)</f>
        <v>17260</v>
      </c>
      <c r="K329" s="45">
        <f>SUM(K331)</f>
        <v>5733.09</v>
      </c>
      <c r="L329" s="102">
        <f>K329/J329*100</f>
        <v>33.21604866743917</v>
      </c>
      <c r="M329" s="113"/>
      <c r="N329" s="113"/>
      <c r="O329" s="113"/>
      <c r="P329" s="113"/>
    </row>
    <row r="330" spans="1:16" s="109" customFormat="1" ht="13.5" customHeight="1">
      <c r="A330" s="140"/>
      <c r="B330" s="27"/>
      <c r="C330" s="27"/>
      <c r="D330" s="26" t="s">
        <v>99</v>
      </c>
      <c r="E330" s="45"/>
      <c r="F330" s="45"/>
      <c r="G330" s="45"/>
      <c r="H330" s="45"/>
      <c r="I330" s="45"/>
      <c r="J330" s="113"/>
      <c r="K330" s="113"/>
      <c r="L330" s="113"/>
      <c r="M330" s="113"/>
      <c r="N330" s="113"/>
      <c r="O330" s="113"/>
      <c r="P330" s="113"/>
    </row>
    <row r="331" spans="1:16" s="109" customFormat="1" ht="13.5" customHeight="1">
      <c r="A331" s="27"/>
      <c r="B331" s="27"/>
      <c r="C331" s="27"/>
      <c r="D331" s="186" t="s">
        <v>85</v>
      </c>
      <c r="E331" s="45">
        <f>SUM(I331,M331)</f>
        <v>17260</v>
      </c>
      <c r="F331" s="45">
        <f aca="true" t="shared" si="30" ref="F331:G333">SUM(J331,N331)</f>
        <v>17260</v>
      </c>
      <c r="G331" s="45">
        <f t="shared" si="30"/>
        <v>5733.09</v>
      </c>
      <c r="H331" s="102">
        <f>G331/F331*100</f>
        <v>33.21604866743917</v>
      </c>
      <c r="I331" s="45">
        <v>17260</v>
      </c>
      <c r="J331" s="113">
        <v>17260</v>
      </c>
      <c r="K331" s="113">
        <v>5733.09</v>
      </c>
      <c r="L331" s="102">
        <f>K331/J331*100</f>
        <v>33.21604866743917</v>
      </c>
      <c r="M331" s="113"/>
      <c r="N331" s="113"/>
      <c r="O331" s="113"/>
      <c r="P331" s="113"/>
    </row>
    <row r="332" spans="1:16" s="109" customFormat="1" ht="13.5" customHeight="1">
      <c r="A332" s="42"/>
      <c r="B332" s="42">
        <v>75107</v>
      </c>
      <c r="C332" s="23"/>
      <c r="D332" s="66" t="s">
        <v>148</v>
      </c>
      <c r="E332" s="8"/>
      <c r="F332" s="8">
        <f t="shared" si="30"/>
        <v>183180</v>
      </c>
      <c r="G332" s="8">
        <f t="shared" si="30"/>
        <v>58821.39</v>
      </c>
      <c r="H332" s="99">
        <f>G332/F332*100</f>
        <v>32.111251228300034</v>
      </c>
      <c r="I332" s="8"/>
      <c r="J332" s="115">
        <f>SUM(J333)</f>
        <v>183180</v>
      </c>
      <c r="K332" s="115">
        <f>SUM(K333)</f>
        <v>58821.39</v>
      </c>
      <c r="L332" s="99">
        <f>K332/J332*100</f>
        <v>32.111251228300034</v>
      </c>
      <c r="M332" s="113"/>
      <c r="N332" s="113"/>
      <c r="O332" s="113"/>
      <c r="P332" s="113"/>
    </row>
    <row r="333" spans="1:16" s="109" customFormat="1" ht="13.5" customHeight="1">
      <c r="A333" s="27"/>
      <c r="B333" s="27"/>
      <c r="C333" s="27"/>
      <c r="D333" s="26" t="s">
        <v>80</v>
      </c>
      <c r="E333" s="45"/>
      <c r="F333" s="45">
        <f t="shared" si="30"/>
        <v>183180</v>
      </c>
      <c r="G333" s="45">
        <f t="shared" si="30"/>
        <v>58821.39</v>
      </c>
      <c r="H333" s="102">
        <f>G333/F333*100</f>
        <v>32.111251228300034</v>
      </c>
      <c r="I333" s="45"/>
      <c r="J333" s="113">
        <f>SUM(J335,J339)</f>
        <v>183180</v>
      </c>
      <c r="K333" s="113">
        <f>SUM(K335,K339)</f>
        <v>58821.39</v>
      </c>
      <c r="L333" s="102">
        <f>K333/J333*100</f>
        <v>32.111251228300034</v>
      </c>
      <c r="M333" s="113"/>
      <c r="N333" s="113"/>
      <c r="O333" s="113"/>
      <c r="P333" s="113"/>
    </row>
    <row r="334" spans="1:16" s="109" customFormat="1" ht="13.5" customHeight="1">
      <c r="A334" s="27"/>
      <c r="B334" s="27"/>
      <c r="C334" s="27"/>
      <c r="D334" s="26" t="s">
        <v>81</v>
      </c>
      <c r="E334" s="45"/>
      <c r="F334" s="45"/>
      <c r="G334" s="45"/>
      <c r="H334" s="45"/>
      <c r="I334" s="45"/>
      <c r="J334" s="113"/>
      <c r="K334" s="113"/>
      <c r="L334" s="113"/>
      <c r="M334" s="113"/>
      <c r="N334" s="113"/>
      <c r="O334" s="113"/>
      <c r="P334" s="113"/>
    </row>
    <row r="335" spans="1:16" s="109" customFormat="1" ht="13.5" customHeight="1">
      <c r="A335" s="27"/>
      <c r="B335" s="27"/>
      <c r="C335" s="27"/>
      <c r="D335" s="26" t="s">
        <v>98</v>
      </c>
      <c r="E335" s="45"/>
      <c r="F335" s="45">
        <f>SUM(J335,N335)</f>
        <v>86160</v>
      </c>
      <c r="G335" s="45">
        <f>SUM(K335,O335)</f>
        <v>10716.39</v>
      </c>
      <c r="H335" s="102">
        <f>G335/F335*100</f>
        <v>12.437778551532034</v>
      </c>
      <c r="I335" s="45"/>
      <c r="J335" s="113">
        <f>SUM(J337:J338)</f>
        <v>86160</v>
      </c>
      <c r="K335" s="113">
        <f>SUM(K337:K338)</f>
        <v>10716.39</v>
      </c>
      <c r="L335" s="102">
        <f>K335/J335*100</f>
        <v>12.437778551532034</v>
      </c>
      <c r="M335" s="113"/>
      <c r="N335" s="113"/>
      <c r="O335" s="113"/>
      <c r="P335" s="113"/>
    </row>
    <row r="336" spans="1:16" s="109" customFormat="1" ht="13.5" customHeight="1">
      <c r="A336" s="27"/>
      <c r="B336" s="27"/>
      <c r="C336" s="27"/>
      <c r="D336" s="26" t="s">
        <v>99</v>
      </c>
      <c r="E336" s="45"/>
      <c r="F336" s="45"/>
      <c r="G336" s="45"/>
      <c r="H336" s="45"/>
      <c r="I336" s="45"/>
      <c r="J336" s="113"/>
      <c r="K336" s="113"/>
      <c r="L336" s="113"/>
      <c r="M336" s="113"/>
      <c r="N336" s="113"/>
      <c r="O336" s="113"/>
      <c r="P336" s="113"/>
    </row>
    <row r="337" spans="1:16" s="109" customFormat="1" ht="13.5" customHeight="1">
      <c r="A337" s="27"/>
      <c r="B337" s="27"/>
      <c r="C337" s="27"/>
      <c r="D337" s="186" t="s">
        <v>85</v>
      </c>
      <c r="E337" s="45"/>
      <c r="F337" s="45">
        <f aca="true" t="shared" si="31" ref="F337:F342">SUM(J337,N337)</f>
        <v>38415.75</v>
      </c>
      <c r="G337" s="45"/>
      <c r="H337" s="102"/>
      <c r="I337" s="45"/>
      <c r="J337" s="113">
        <v>38415.75</v>
      </c>
      <c r="K337" s="113"/>
      <c r="L337" s="102"/>
      <c r="M337" s="113"/>
      <c r="N337" s="113"/>
      <c r="O337" s="113"/>
      <c r="P337" s="113"/>
    </row>
    <row r="338" spans="1:16" s="109" customFormat="1" ht="13.5" customHeight="1">
      <c r="A338" s="72"/>
      <c r="B338" s="72"/>
      <c r="C338" s="72"/>
      <c r="D338" s="186" t="s">
        <v>86</v>
      </c>
      <c r="E338" s="45"/>
      <c r="F338" s="45">
        <f>SUM(J338,N338)</f>
        <v>47744.25</v>
      </c>
      <c r="G338" s="45">
        <f>SUM(K338,O338)</f>
        <v>10716.39</v>
      </c>
      <c r="H338" s="102">
        <f>G338/F338*100</f>
        <v>22.44540442042759</v>
      </c>
      <c r="I338" s="74"/>
      <c r="J338" s="163">
        <v>47744.25</v>
      </c>
      <c r="K338" s="163">
        <v>10716.39</v>
      </c>
      <c r="L338" s="102">
        <f>K338/J338*100</f>
        <v>22.44540442042759</v>
      </c>
      <c r="M338" s="163"/>
      <c r="N338" s="163"/>
      <c r="O338" s="163"/>
      <c r="P338" s="163"/>
    </row>
    <row r="339" spans="1:16" s="109" customFormat="1" ht="13.5" customHeight="1" thickBot="1">
      <c r="A339" s="36"/>
      <c r="B339" s="36"/>
      <c r="C339" s="36"/>
      <c r="D339" s="35" t="s">
        <v>105</v>
      </c>
      <c r="E339" s="48"/>
      <c r="F339" s="74">
        <f>SUM(J339,N339)</f>
        <v>97020</v>
      </c>
      <c r="G339" s="74">
        <f>SUM(K339,O339)</f>
        <v>48105</v>
      </c>
      <c r="H339" s="106">
        <f>G339/F339*100</f>
        <v>49.58256029684601</v>
      </c>
      <c r="I339" s="48"/>
      <c r="J339" s="111">
        <v>97020</v>
      </c>
      <c r="K339" s="111">
        <v>48105</v>
      </c>
      <c r="L339" s="106">
        <f>K339/J339*100</f>
        <v>49.58256029684601</v>
      </c>
      <c r="M339" s="111"/>
      <c r="N339" s="111"/>
      <c r="O339" s="111"/>
      <c r="P339" s="111"/>
    </row>
    <row r="340" spans="1:16" s="109" customFormat="1" ht="13.5" customHeight="1">
      <c r="A340" s="149">
        <v>752</v>
      </c>
      <c r="B340" s="149"/>
      <c r="C340" s="149"/>
      <c r="D340" s="149" t="s">
        <v>47</v>
      </c>
      <c r="E340" s="150">
        <f>SUM(I340,M340)</f>
        <v>2000</v>
      </c>
      <c r="F340" s="38">
        <f t="shared" si="31"/>
        <v>2000</v>
      </c>
      <c r="G340" s="38"/>
      <c r="H340" s="151"/>
      <c r="I340" s="150">
        <f>SUM(I341)</f>
        <v>2000</v>
      </c>
      <c r="J340" s="150">
        <f>SUM(J341)</f>
        <v>2000</v>
      </c>
      <c r="K340" s="171"/>
      <c r="L340" s="151"/>
      <c r="M340" s="171"/>
      <c r="N340" s="171"/>
      <c r="O340" s="171"/>
      <c r="P340" s="171"/>
    </row>
    <row r="341" spans="1:16" s="109" customFormat="1" ht="13.5" customHeight="1">
      <c r="A341" s="42"/>
      <c r="B341" s="42">
        <v>75212</v>
      </c>
      <c r="C341" s="42"/>
      <c r="D341" s="50" t="s">
        <v>4</v>
      </c>
      <c r="E341" s="8">
        <f>SUM(I341,M341)</f>
        <v>2000</v>
      </c>
      <c r="F341" s="8">
        <f t="shared" si="31"/>
        <v>2000</v>
      </c>
      <c r="G341" s="8"/>
      <c r="H341" s="99"/>
      <c r="I341" s="8">
        <f>SUM(I342)</f>
        <v>2000</v>
      </c>
      <c r="J341" s="8">
        <f>SUM(J342)</f>
        <v>2000</v>
      </c>
      <c r="K341" s="8"/>
      <c r="L341" s="99"/>
      <c r="M341" s="113"/>
      <c r="N341" s="113"/>
      <c r="O341" s="113"/>
      <c r="P341" s="113"/>
    </row>
    <row r="342" spans="1:16" s="109" customFormat="1" ht="13.5" customHeight="1" thickBot="1">
      <c r="A342" s="72"/>
      <c r="B342" s="72"/>
      <c r="C342" s="72"/>
      <c r="D342" s="73" t="s">
        <v>80</v>
      </c>
      <c r="E342" s="74">
        <f>SUM(I342,M342)</f>
        <v>2000</v>
      </c>
      <c r="F342" s="74">
        <f t="shared" si="31"/>
        <v>2000</v>
      </c>
      <c r="G342" s="74"/>
      <c r="H342" s="147"/>
      <c r="I342" s="74">
        <f>SUM(I348)</f>
        <v>2000</v>
      </c>
      <c r="J342" s="74">
        <f>SUM(J348)</f>
        <v>2000</v>
      </c>
      <c r="K342" s="163"/>
      <c r="L342" s="147"/>
      <c r="M342" s="163"/>
      <c r="N342" s="163"/>
      <c r="O342" s="163"/>
      <c r="P342" s="163"/>
    </row>
    <row r="343" spans="1:16" s="109" customFormat="1" ht="13.5" customHeight="1">
      <c r="A343" s="176"/>
      <c r="B343" s="176"/>
      <c r="C343" s="176"/>
      <c r="D343" s="176"/>
      <c r="E343" s="176"/>
      <c r="F343" s="176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</row>
    <row r="344" spans="1:16" s="109" customFormat="1" ht="13.5" customHeight="1">
      <c r="A344" s="263" t="s">
        <v>71</v>
      </c>
      <c r="B344" s="264"/>
      <c r="C344" s="264"/>
      <c r="D344" s="264"/>
      <c r="E344" s="264"/>
      <c r="F344" s="264"/>
      <c r="G344" s="264"/>
      <c r="H344" s="264"/>
      <c r="I344" s="264"/>
      <c r="J344" s="265"/>
      <c r="K344" s="265"/>
      <c r="L344" s="265"/>
      <c r="M344" s="265"/>
      <c r="N344" s="265"/>
      <c r="O344" s="265"/>
      <c r="P344" s="265"/>
    </row>
    <row r="345" spans="1:16" s="109" customFormat="1" ht="13.5" customHeight="1" thickBot="1">
      <c r="A345" s="138"/>
      <c r="B345" s="108"/>
      <c r="C345" s="108"/>
      <c r="D345" s="108"/>
      <c r="E345" s="108"/>
      <c r="F345" s="108"/>
      <c r="G345" s="108"/>
      <c r="H345" s="108"/>
      <c r="I345" s="108"/>
      <c r="J345" s="139"/>
      <c r="K345" s="139"/>
      <c r="L345" s="139"/>
      <c r="M345" s="139"/>
      <c r="N345" s="139"/>
      <c r="O345" s="139"/>
      <c r="P345" s="139"/>
    </row>
    <row r="346" spans="1:16" s="109" customFormat="1" ht="13.5" customHeight="1" thickBot="1">
      <c r="A346" s="6" t="s">
        <v>15</v>
      </c>
      <c r="B346" s="6" t="s">
        <v>16</v>
      </c>
      <c r="C346" s="6" t="s">
        <v>17</v>
      </c>
      <c r="D346" s="6" t="s">
        <v>18</v>
      </c>
      <c r="E346" s="7" t="s">
        <v>23</v>
      </c>
      <c r="F346" s="7" t="s">
        <v>24</v>
      </c>
      <c r="G346" s="7" t="s">
        <v>21</v>
      </c>
      <c r="H346" s="7" t="s">
        <v>22</v>
      </c>
      <c r="I346" s="7" t="s">
        <v>25</v>
      </c>
      <c r="J346" s="7" t="s">
        <v>131</v>
      </c>
      <c r="K346" s="7" t="s">
        <v>132</v>
      </c>
      <c r="L346" s="7" t="s">
        <v>133</v>
      </c>
      <c r="M346" s="7" t="s">
        <v>134</v>
      </c>
      <c r="N346" s="7" t="s">
        <v>135</v>
      </c>
      <c r="O346" s="7" t="s">
        <v>136</v>
      </c>
      <c r="P346" s="7" t="s">
        <v>137</v>
      </c>
    </row>
    <row r="347" spans="1:16" s="109" customFormat="1" ht="13.5" customHeight="1">
      <c r="A347" s="22"/>
      <c r="B347" s="22"/>
      <c r="C347" s="22"/>
      <c r="D347" s="21" t="s">
        <v>81</v>
      </c>
      <c r="E347" s="56"/>
      <c r="F347" s="56"/>
      <c r="G347" s="56"/>
      <c r="H347" s="56"/>
      <c r="I347" s="56"/>
      <c r="J347" s="112"/>
      <c r="K347" s="112"/>
      <c r="L347" s="112"/>
      <c r="M347" s="112"/>
      <c r="N347" s="112"/>
      <c r="O347" s="112"/>
      <c r="P347" s="112"/>
    </row>
    <row r="348" spans="1:16" s="109" customFormat="1" ht="13.5" customHeight="1">
      <c r="A348" s="27"/>
      <c r="B348" s="27"/>
      <c r="C348" s="27"/>
      <c r="D348" s="26" t="s">
        <v>98</v>
      </c>
      <c r="E348" s="45">
        <f>SUM(I348,M348)</f>
        <v>2000</v>
      </c>
      <c r="F348" s="45">
        <f>SUM(J348,N348)</f>
        <v>2000</v>
      </c>
      <c r="G348" s="45"/>
      <c r="H348" s="102"/>
      <c r="I348" s="45">
        <f>SUM(I350:I351)</f>
        <v>2000</v>
      </c>
      <c r="J348" s="45">
        <f>SUM(J350:J351)</f>
        <v>2000</v>
      </c>
      <c r="K348" s="113"/>
      <c r="L348" s="102"/>
      <c r="M348" s="110"/>
      <c r="N348" s="110"/>
      <c r="O348" s="110"/>
      <c r="P348" s="110"/>
    </row>
    <row r="349" spans="1:16" s="109" customFormat="1" ht="13.5" customHeight="1">
      <c r="A349" s="27"/>
      <c r="B349" s="27"/>
      <c r="C349" s="27"/>
      <c r="D349" s="26" t="s">
        <v>99</v>
      </c>
      <c r="E349" s="45"/>
      <c r="F349" s="45"/>
      <c r="G349" s="45"/>
      <c r="H349" s="45"/>
      <c r="I349" s="45"/>
      <c r="J349" s="113"/>
      <c r="K349" s="113"/>
      <c r="L349" s="45"/>
      <c r="M349" s="110"/>
      <c r="N349" s="110"/>
      <c r="O349" s="110"/>
      <c r="P349" s="110"/>
    </row>
    <row r="350" spans="1:16" s="109" customFormat="1" ht="13.5" customHeight="1">
      <c r="A350" s="27"/>
      <c r="B350" s="27"/>
      <c r="C350" s="27"/>
      <c r="D350" s="186" t="s">
        <v>85</v>
      </c>
      <c r="E350" s="45">
        <f>SUM(I350,M350)</f>
        <v>704</v>
      </c>
      <c r="F350" s="45">
        <f aca="true" t="shared" si="32" ref="F350:G352">SUM(J350,N350)</f>
        <v>704</v>
      </c>
      <c r="G350" s="45"/>
      <c r="H350" s="102"/>
      <c r="I350" s="45">
        <v>704</v>
      </c>
      <c r="J350" s="113">
        <v>704</v>
      </c>
      <c r="K350" s="113"/>
      <c r="L350" s="102"/>
      <c r="M350" s="110"/>
      <c r="N350" s="110"/>
      <c r="O350" s="110"/>
      <c r="P350" s="110"/>
    </row>
    <row r="351" spans="1:16" s="109" customFormat="1" ht="13.5" customHeight="1" thickBot="1">
      <c r="A351" s="36"/>
      <c r="B351" s="36"/>
      <c r="C351" s="36"/>
      <c r="D351" s="185" t="s">
        <v>86</v>
      </c>
      <c r="E351" s="48">
        <f>SUM(I351,M351)</f>
        <v>1296</v>
      </c>
      <c r="F351" s="48">
        <f t="shared" si="32"/>
        <v>1296</v>
      </c>
      <c r="G351" s="48"/>
      <c r="H351" s="106"/>
      <c r="I351" s="48">
        <v>1296</v>
      </c>
      <c r="J351" s="111">
        <v>1296</v>
      </c>
      <c r="K351" s="111"/>
      <c r="L351" s="106"/>
      <c r="M351" s="118"/>
      <c r="N351" s="118"/>
      <c r="O351" s="118"/>
      <c r="P351" s="118"/>
    </row>
    <row r="352" spans="1:16" s="109" customFormat="1" ht="13.5" customHeight="1">
      <c r="A352" s="37">
        <v>754</v>
      </c>
      <c r="B352" s="37"/>
      <c r="C352" s="37"/>
      <c r="D352" s="37" t="s">
        <v>26</v>
      </c>
      <c r="E352" s="38">
        <f>SUM(I352,M352)</f>
        <v>7876678</v>
      </c>
      <c r="F352" s="38">
        <f t="shared" si="32"/>
        <v>8476847</v>
      </c>
      <c r="G352" s="38">
        <f t="shared" si="32"/>
        <v>4056049.38</v>
      </c>
      <c r="H352" s="100">
        <f>G352/F352*100</f>
        <v>47.84856185324567</v>
      </c>
      <c r="I352" s="38">
        <f>SUM(I354,I367)</f>
        <v>5000</v>
      </c>
      <c r="J352" s="38">
        <f>SUM(J354,J367)</f>
        <v>5000</v>
      </c>
      <c r="K352" s="38"/>
      <c r="L352" s="100"/>
      <c r="M352" s="38">
        <f>SUM(M354,M367)</f>
        <v>7871678</v>
      </c>
      <c r="N352" s="38">
        <f>SUM(N354,N367)</f>
        <v>8471847</v>
      </c>
      <c r="O352" s="38">
        <f>SUM(O354,O367)</f>
        <v>4056049.38</v>
      </c>
      <c r="P352" s="100">
        <f>O352/N352*100</f>
        <v>47.87680159946231</v>
      </c>
    </row>
    <row r="353" spans="1:16" s="109" customFormat="1" ht="13.5" customHeight="1">
      <c r="A353" s="42"/>
      <c r="B353" s="42"/>
      <c r="C353" s="42"/>
      <c r="D353" s="42" t="s">
        <v>34</v>
      </c>
      <c r="E353" s="74"/>
      <c r="F353" s="74"/>
      <c r="G353" s="74"/>
      <c r="H353" s="45"/>
      <c r="I353" s="45"/>
      <c r="J353" s="113"/>
      <c r="K353" s="113"/>
      <c r="L353" s="45"/>
      <c r="M353" s="113"/>
      <c r="N353" s="113"/>
      <c r="O353" s="113"/>
      <c r="P353" s="45"/>
    </row>
    <row r="354" spans="1:16" s="109" customFormat="1" ht="13.5" customHeight="1">
      <c r="A354" s="42"/>
      <c r="B354" s="42">
        <v>75411</v>
      </c>
      <c r="C354" s="42"/>
      <c r="D354" s="50" t="s">
        <v>35</v>
      </c>
      <c r="E354" s="8">
        <f aca="true" t="shared" si="33" ref="E354:G355">SUM(I354,M354)</f>
        <v>7871678</v>
      </c>
      <c r="F354" s="8">
        <f t="shared" si="33"/>
        <v>8471847</v>
      </c>
      <c r="G354" s="8">
        <f t="shared" si="33"/>
        <v>4056049.38</v>
      </c>
      <c r="H354" s="99">
        <f>G354/F354*100</f>
        <v>47.87680159946231</v>
      </c>
      <c r="I354" s="8"/>
      <c r="J354" s="115"/>
      <c r="K354" s="115"/>
      <c r="L354" s="99"/>
      <c r="M354" s="115">
        <f>SUM(M355,M364)</f>
        <v>7871678</v>
      </c>
      <c r="N354" s="115">
        <f>SUM(N355,N364)</f>
        <v>8471847</v>
      </c>
      <c r="O354" s="115">
        <f>SUM(O355,O364)</f>
        <v>4056049.38</v>
      </c>
      <c r="P354" s="99">
        <f>O354/N354*100</f>
        <v>47.87680159946231</v>
      </c>
    </row>
    <row r="355" spans="1:16" s="109" customFormat="1" ht="13.5" customHeight="1">
      <c r="A355" s="27"/>
      <c r="B355" s="27"/>
      <c r="C355" s="27"/>
      <c r="D355" s="26" t="s">
        <v>80</v>
      </c>
      <c r="E355" s="45">
        <f t="shared" si="33"/>
        <v>7871678</v>
      </c>
      <c r="F355" s="45">
        <f t="shared" si="33"/>
        <v>7871847</v>
      </c>
      <c r="G355" s="45">
        <f t="shared" si="33"/>
        <v>4056049.38</v>
      </c>
      <c r="H355" s="102">
        <f>G355/F355*100</f>
        <v>51.52601898893614</v>
      </c>
      <c r="I355" s="45"/>
      <c r="J355" s="113"/>
      <c r="K355" s="113"/>
      <c r="L355" s="102"/>
      <c r="M355" s="113">
        <f>SUM(M357,M363)</f>
        <v>7871678</v>
      </c>
      <c r="N355" s="113">
        <f>SUM(N357,N363)</f>
        <v>7871847</v>
      </c>
      <c r="O355" s="113">
        <f>SUM(O357,O363)</f>
        <v>4056049.38</v>
      </c>
      <c r="P355" s="102">
        <f>O355/N355*100</f>
        <v>51.52601898893614</v>
      </c>
    </row>
    <row r="356" spans="1:16" s="109" customFormat="1" ht="13.5" customHeight="1">
      <c r="A356" s="27"/>
      <c r="B356" s="27"/>
      <c r="C356" s="27"/>
      <c r="D356" s="26" t="s">
        <v>81</v>
      </c>
      <c r="E356" s="45"/>
      <c r="F356" s="45"/>
      <c r="G356" s="45"/>
      <c r="H356" s="45"/>
      <c r="I356" s="45"/>
      <c r="J356" s="113"/>
      <c r="K356" s="113"/>
      <c r="L356" s="45"/>
      <c r="M356" s="113"/>
      <c r="N356" s="113"/>
      <c r="O356" s="113"/>
      <c r="P356" s="45"/>
    </row>
    <row r="357" spans="1:16" s="109" customFormat="1" ht="13.5" customHeight="1">
      <c r="A357" s="27"/>
      <c r="B357" s="27"/>
      <c r="C357" s="27"/>
      <c r="D357" s="26" t="s">
        <v>98</v>
      </c>
      <c r="E357" s="45">
        <f>SUM(I357,M357)</f>
        <v>7429810</v>
      </c>
      <c r="F357" s="45">
        <f>SUM(J357,N357)</f>
        <v>7429979</v>
      </c>
      <c r="G357" s="45">
        <f>SUM(K357,O357)</f>
        <v>3897526.9499999997</v>
      </c>
      <c r="H357" s="102">
        <f>G357/F357*100</f>
        <v>52.456769393291694</v>
      </c>
      <c r="I357" s="45"/>
      <c r="J357" s="113"/>
      <c r="K357" s="113"/>
      <c r="L357" s="102"/>
      <c r="M357" s="113">
        <f>SUM(M359:M360)</f>
        <v>7429810</v>
      </c>
      <c r="N357" s="113">
        <f>SUM(N359:N360)</f>
        <v>7429979</v>
      </c>
      <c r="O357" s="113">
        <f>SUM(O359:O360)</f>
        <v>3897526.9499999997</v>
      </c>
      <c r="P357" s="102">
        <f>O357/N357*100</f>
        <v>52.456769393291694</v>
      </c>
    </row>
    <row r="358" spans="1:16" s="109" customFormat="1" ht="13.5" customHeight="1">
      <c r="A358" s="27"/>
      <c r="B358" s="27"/>
      <c r="C358" s="27"/>
      <c r="D358" s="26" t="s">
        <v>99</v>
      </c>
      <c r="E358" s="45"/>
      <c r="F358" s="45"/>
      <c r="G358" s="45"/>
      <c r="H358" s="45"/>
      <c r="I358" s="45"/>
      <c r="J358" s="113"/>
      <c r="K358" s="113"/>
      <c r="L358" s="45"/>
      <c r="M358" s="113"/>
      <c r="N358" s="113"/>
      <c r="O358" s="113"/>
      <c r="P358" s="45"/>
    </row>
    <row r="359" spans="1:16" s="109" customFormat="1" ht="13.5" customHeight="1">
      <c r="A359" s="27"/>
      <c r="B359" s="27"/>
      <c r="C359" s="27"/>
      <c r="D359" s="186" t="s">
        <v>85</v>
      </c>
      <c r="E359" s="45">
        <f aca="true" t="shared" si="34" ref="E359:G360">SUM(I359,M359)</f>
        <v>6554213</v>
      </c>
      <c r="F359" s="45">
        <f t="shared" si="34"/>
        <v>6554382</v>
      </c>
      <c r="G359" s="45">
        <f t="shared" si="34"/>
        <v>3289306.01</v>
      </c>
      <c r="H359" s="102">
        <f>G359/F359*100</f>
        <v>50.184838326481426</v>
      </c>
      <c r="I359" s="45"/>
      <c r="J359" s="113"/>
      <c r="K359" s="113"/>
      <c r="L359" s="102"/>
      <c r="M359" s="113">
        <v>6554213</v>
      </c>
      <c r="N359" s="113">
        <v>6554382</v>
      </c>
      <c r="O359" s="113">
        <v>3289306.01</v>
      </c>
      <c r="P359" s="102">
        <f>O359/N359*100</f>
        <v>50.184838326481426</v>
      </c>
    </row>
    <row r="360" spans="1:16" s="109" customFormat="1" ht="13.5" customHeight="1">
      <c r="A360" s="27"/>
      <c r="B360" s="27"/>
      <c r="C360" s="27"/>
      <c r="D360" s="186" t="s">
        <v>86</v>
      </c>
      <c r="E360" s="45">
        <f t="shared" si="34"/>
        <v>875597</v>
      </c>
      <c r="F360" s="45">
        <f t="shared" si="34"/>
        <v>875597</v>
      </c>
      <c r="G360" s="45">
        <f t="shared" si="34"/>
        <v>608220.94</v>
      </c>
      <c r="H360" s="102">
        <f>G360/F360*100</f>
        <v>69.46357056956568</v>
      </c>
      <c r="I360" s="45"/>
      <c r="J360" s="113"/>
      <c r="K360" s="113"/>
      <c r="L360" s="102"/>
      <c r="M360" s="113">
        <v>875597</v>
      </c>
      <c r="N360" s="113">
        <v>875597</v>
      </c>
      <c r="O360" s="113">
        <v>608220.94</v>
      </c>
      <c r="P360" s="102">
        <f>O360/N360*100</f>
        <v>69.46357056956568</v>
      </c>
    </row>
    <row r="361" spans="1:16" s="109" customFormat="1" ht="13.5" customHeight="1">
      <c r="A361" s="42"/>
      <c r="B361" s="42"/>
      <c r="C361" s="42"/>
      <c r="D361" s="26" t="s">
        <v>82</v>
      </c>
      <c r="E361" s="8"/>
      <c r="F361" s="8"/>
      <c r="G361" s="8"/>
      <c r="H361" s="8"/>
      <c r="I361" s="113"/>
      <c r="J361" s="113"/>
      <c r="K361" s="113"/>
      <c r="L361" s="8"/>
      <c r="M361" s="113"/>
      <c r="N361" s="113"/>
      <c r="O361" s="113"/>
      <c r="P361" s="8"/>
    </row>
    <row r="362" spans="1:16" s="109" customFormat="1" ht="13.5" customHeight="1">
      <c r="A362" s="42"/>
      <c r="B362" s="42"/>
      <c r="C362" s="42"/>
      <c r="D362" s="186" t="s">
        <v>84</v>
      </c>
      <c r="E362" s="45">
        <f>SUM(I362,M362)</f>
        <v>28500</v>
      </c>
      <c r="F362" s="45">
        <f aca="true" t="shared" si="35" ref="F362:G364">SUM(J362,N362)</f>
        <v>28500</v>
      </c>
      <c r="G362" s="45">
        <f t="shared" si="35"/>
        <v>12229.06</v>
      </c>
      <c r="H362" s="102">
        <f>G362/F362*100</f>
        <v>42.90898245614035</v>
      </c>
      <c r="I362" s="113"/>
      <c r="J362" s="113"/>
      <c r="K362" s="113"/>
      <c r="L362" s="102"/>
      <c r="M362" s="113">
        <v>28500</v>
      </c>
      <c r="N362" s="113">
        <v>28500</v>
      </c>
      <c r="O362" s="113">
        <v>12229.06</v>
      </c>
      <c r="P362" s="102">
        <f>O362/N362*100</f>
        <v>42.90898245614035</v>
      </c>
    </row>
    <row r="363" spans="1:16" s="109" customFormat="1" ht="13.5" customHeight="1">
      <c r="A363" s="42"/>
      <c r="B363" s="42"/>
      <c r="C363" s="42"/>
      <c r="D363" s="26" t="s">
        <v>105</v>
      </c>
      <c r="E363" s="45">
        <f>SUM(I363,M363)</f>
        <v>441868</v>
      </c>
      <c r="F363" s="45">
        <f t="shared" si="35"/>
        <v>441868</v>
      </c>
      <c r="G363" s="45">
        <f t="shared" si="35"/>
        <v>158522.43</v>
      </c>
      <c r="H363" s="102">
        <f>G363/F363*100</f>
        <v>35.87551712276064</v>
      </c>
      <c r="I363" s="113"/>
      <c r="J363" s="113"/>
      <c r="K363" s="113"/>
      <c r="L363" s="102"/>
      <c r="M363" s="113">
        <v>441868</v>
      </c>
      <c r="N363" s="113">
        <v>441868</v>
      </c>
      <c r="O363" s="113">
        <v>158522.43</v>
      </c>
      <c r="P363" s="102">
        <f>O363/N363*100</f>
        <v>35.87551712276064</v>
      </c>
    </row>
    <row r="364" spans="1:16" s="109" customFormat="1" ht="13.5" customHeight="1">
      <c r="A364" s="42"/>
      <c r="B364" s="42"/>
      <c r="C364" s="42"/>
      <c r="D364" s="26" t="s">
        <v>87</v>
      </c>
      <c r="E364" s="45"/>
      <c r="F364" s="45">
        <f t="shared" si="35"/>
        <v>600000</v>
      </c>
      <c r="G364" s="45"/>
      <c r="H364" s="102"/>
      <c r="I364" s="113"/>
      <c r="J364" s="113"/>
      <c r="K364" s="113"/>
      <c r="L364" s="102"/>
      <c r="M364" s="113"/>
      <c r="N364" s="113">
        <f>SUM(N366)</f>
        <v>600000</v>
      </c>
      <c r="O364" s="113"/>
      <c r="P364" s="102"/>
    </row>
    <row r="365" spans="1:16" s="109" customFormat="1" ht="13.5" customHeight="1">
      <c r="A365" s="42"/>
      <c r="B365" s="42"/>
      <c r="C365" s="42"/>
      <c r="D365" s="26" t="s">
        <v>88</v>
      </c>
      <c r="E365" s="8"/>
      <c r="F365" s="8"/>
      <c r="G365" s="8"/>
      <c r="H365" s="8"/>
      <c r="I365" s="113"/>
      <c r="J365" s="113"/>
      <c r="K365" s="113"/>
      <c r="L365" s="8"/>
      <c r="M365" s="113"/>
      <c r="N365" s="113"/>
      <c r="O365" s="113"/>
      <c r="P365" s="8"/>
    </row>
    <row r="366" spans="1:16" s="109" customFormat="1" ht="13.5" customHeight="1">
      <c r="A366" s="42"/>
      <c r="B366" s="27"/>
      <c r="C366" s="27"/>
      <c r="D366" s="26" t="s">
        <v>89</v>
      </c>
      <c r="E366" s="74"/>
      <c r="F366" s="74">
        <f>SUM(J366,N366)</f>
        <v>600000</v>
      </c>
      <c r="G366" s="74"/>
      <c r="H366" s="102"/>
      <c r="I366" s="113"/>
      <c r="J366" s="113"/>
      <c r="K366" s="113"/>
      <c r="L366" s="102"/>
      <c r="M366" s="113"/>
      <c r="N366" s="113">
        <v>600000</v>
      </c>
      <c r="O366" s="113"/>
      <c r="P366" s="102"/>
    </row>
    <row r="367" spans="1:16" s="109" customFormat="1" ht="13.5" customHeight="1">
      <c r="A367" s="42"/>
      <c r="B367" s="42">
        <v>75414</v>
      </c>
      <c r="C367" s="42"/>
      <c r="D367" s="43" t="s">
        <v>3</v>
      </c>
      <c r="E367" s="8">
        <f>SUM(I367,M367)</f>
        <v>5000</v>
      </c>
      <c r="F367" s="8">
        <f>SUM(J367,N367)</f>
        <v>5000</v>
      </c>
      <c r="G367" s="8"/>
      <c r="H367" s="99"/>
      <c r="I367" s="115">
        <f>SUM(I368)</f>
        <v>5000</v>
      </c>
      <c r="J367" s="115">
        <f>SUM(J368)</f>
        <v>5000</v>
      </c>
      <c r="K367" s="115"/>
      <c r="L367" s="99"/>
      <c r="M367" s="113"/>
      <c r="N367" s="113"/>
      <c r="O367" s="113"/>
      <c r="P367" s="99"/>
    </row>
    <row r="368" spans="1:16" s="109" customFormat="1" ht="13.5" customHeight="1">
      <c r="A368" s="27"/>
      <c r="B368" s="27"/>
      <c r="C368" s="27"/>
      <c r="D368" s="26" t="s">
        <v>80</v>
      </c>
      <c r="E368" s="45">
        <f>SUM(I368,M368)</f>
        <v>5000</v>
      </c>
      <c r="F368" s="45">
        <f>SUM(J368,N368)</f>
        <v>5000</v>
      </c>
      <c r="G368" s="45"/>
      <c r="H368" s="102"/>
      <c r="I368" s="113">
        <f>SUM(I370)</f>
        <v>5000</v>
      </c>
      <c r="J368" s="113">
        <f>SUM(J370)</f>
        <v>5000</v>
      </c>
      <c r="K368" s="113"/>
      <c r="L368" s="102"/>
      <c r="M368" s="113"/>
      <c r="N368" s="113"/>
      <c r="O368" s="113"/>
      <c r="P368" s="102"/>
    </row>
    <row r="369" spans="1:16" s="109" customFormat="1" ht="13.5" customHeight="1">
      <c r="A369" s="187"/>
      <c r="B369" s="42"/>
      <c r="C369" s="43"/>
      <c r="D369" s="26" t="s">
        <v>81</v>
      </c>
      <c r="E369" s="45"/>
      <c r="F369" s="45"/>
      <c r="G369" s="45"/>
      <c r="H369" s="45"/>
      <c r="I369" s="113"/>
      <c r="J369" s="113"/>
      <c r="K369" s="113"/>
      <c r="L369" s="45"/>
      <c r="M369" s="113"/>
      <c r="N369" s="113"/>
      <c r="O369" s="113"/>
      <c r="P369" s="45"/>
    </row>
    <row r="370" spans="1:16" s="109" customFormat="1" ht="13.5" customHeight="1">
      <c r="A370" s="187"/>
      <c r="B370" s="42"/>
      <c r="C370" s="27"/>
      <c r="D370" s="26" t="s">
        <v>98</v>
      </c>
      <c r="E370" s="45">
        <f>SUM(I370,M370)</f>
        <v>5000</v>
      </c>
      <c r="F370" s="45">
        <f>SUM(J370,N370)</f>
        <v>5000</v>
      </c>
      <c r="G370" s="45"/>
      <c r="H370" s="102"/>
      <c r="I370" s="113">
        <f>SUM(I372)</f>
        <v>5000</v>
      </c>
      <c r="J370" s="113">
        <f>SUM(J372)</f>
        <v>5000</v>
      </c>
      <c r="K370" s="113"/>
      <c r="L370" s="102"/>
      <c r="M370" s="113"/>
      <c r="N370" s="113"/>
      <c r="O370" s="113"/>
      <c r="P370" s="102"/>
    </row>
    <row r="371" spans="1:16" s="109" customFormat="1" ht="13.5" customHeight="1">
      <c r="A371" s="187"/>
      <c r="B371" s="42"/>
      <c r="C371" s="27"/>
      <c r="D371" s="26" t="s">
        <v>99</v>
      </c>
      <c r="E371" s="45"/>
      <c r="F371" s="45"/>
      <c r="G371" s="45"/>
      <c r="H371" s="45"/>
      <c r="I371" s="113"/>
      <c r="J371" s="113"/>
      <c r="K371" s="113"/>
      <c r="L371" s="45"/>
      <c r="M371" s="113"/>
      <c r="N371" s="113"/>
      <c r="O371" s="113"/>
      <c r="P371" s="45"/>
    </row>
    <row r="372" spans="1:16" s="109" customFormat="1" ht="13.5" customHeight="1">
      <c r="A372" s="27"/>
      <c r="B372" s="27"/>
      <c r="C372" s="27"/>
      <c r="D372" s="186" t="s">
        <v>86</v>
      </c>
      <c r="E372" s="45">
        <f>SUM(I372,M372)</f>
        <v>5000</v>
      </c>
      <c r="F372" s="45">
        <f>SUM(J372,N372)</f>
        <v>5000</v>
      </c>
      <c r="G372" s="45"/>
      <c r="H372" s="102"/>
      <c r="I372" s="113">
        <f>SUM(I374)</f>
        <v>5000</v>
      </c>
      <c r="J372" s="113">
        <f>SUM(J374)</f>
        <v>5000</v>
      </c>
      <c r="K372" s="113"/>
      <c r="L372" s="102"/>
      <c r="M372" s="113"/>
      <c r="N372" s="113"/>
      <c r="O372" s="113"/>
      <c r="P372" s="102"/>
    </row>
    <row r="373" spans="1:16" s="109" customFormat="1" ht="13.5" customHeight="1">
      <c r="A373" s="27"/>
      <c r="B373" s="27"/>
      <c r="C373" s="27"/>
      <c r="D373" s="26" t="s">
        <v>121</v>
      </c>
      <c r="E373" s="45"/>
      <c r="F373" s="45"/>
      <c r="G373" s="45"/>
      <c r="H373" s="45"/>
      <c r="I373" s="113"/>
      <c r="J373" s="113"/>
      <c r="K373" s="113"/>
      <c r="L373" s="45"/>
      <c r="M373" s="113"/>
      <c r="N373" s="113"/>
      <c r="O373" s="113"/>
      <c r="P373" s="45"/>
    </row>
    <row r="374" spans="1:16" s="109" customFormat="1" ht="13.5" customHeight="1" thickBot="1">
      <c r="A374" s="36"/>
      <c r="B374" s="36"/>
      <c r="C374" s="36"/>
      <c r="D374" s="185" t="s">
        <v>84</v>
      </c>
      <c r="E374" s="45">
        <f>SUM(I374,M374)</f>
        <v>5000</v>
      </c>
      <c r="F374" s="45">
        <f aca="true" t="shared" si="36" ref="F374:G377">SUM(J374,N374)</f>
        <v>5000</v>
      </c>
      <c r="G374" s="45"/>
      <c r="H374" s="102"/>
      <c r="I374" s="111">
        <v>5000</v>
      </c>
      <c r="J374" s="111">
        <v>5000</v>
      </c>
      <c r="K374" s="111"/>
      <c r="L374" s="102"/>
      <c r="M374" s="111"/>
      <c r="N374" s="111"/>
      <c r="O374" s="111"/>
      <c r="P374" s="102"/>
    </row>
    <row r="375" spans="1:16" s="109" customFormat="1" ht="13.5" customHeight="1">
      <c r="A375" s="77">
        <v>801</v>
      </c>
      <c r="B375" s="37"/>
      <c r="C375" s="37"/>
      <c r="D375" s="37" t="s">
        <v>61</v>
      </c>
      <c r="E375" s="144"/>
      <c r="F375" s="144">
        <f t="shared" si="36"/>
        <v>20600</v>
      </c>
      <c r="G375" s="144">
        <f t="shared" si="36"/>
        <v>7500</v>
      </c>
      <c r="H375" s="145">
        <f>G375/F375*100</f>
        <v>36.407766990291265</v>
      </c>
      <c r="I375" s="112"/>
      <c r="J375" s="120">
        <f>SUM(J376,J382)</f>
        <v>20600</v>
      </c>
      <c r="K375" s="120">
        <f>SUM(K376,K382)</f>
        <v>7500</v>
      </c>
      <c r="L375" s="145">
        <f>K375/J375*100</f>
        <v>36.407766990291265</v>
      </c>
      <c r="M375" s="112"/>
      <c r="N375" s="112"/>
      <c r="O375" s="112"/>
      <c r="P375" s="112"/>
    </row>
    <row r="376" spans="1:16" s="109" customFormat="1" ht="13.5" customHeight="1">
      <c r="A376" s="42"/>
      <c r="B376" s="42">
        <v>80104</v>
      </c>
      <c r="C376" s="27"/>
      <c r="D376" s="43" t="s">
        <v>62</v>
      </c>
      <c r="E376" s="8"/>
      <c r="F376" s="8">
        <f t="shared" si="36"/>
        <v>15000</v>
      </c>
      <c r="G376" s="8">
        <f t="shared" si="36"/>
        <v>7500</v>
      </c>
      <c r="H376" s="99">
        <f>G376/F376*100</f>
        <v>50</v>
      </c>
      <c r="I376" s="113"/>
      <c r="J376" s="115">
        <f>SUM(J377)</f>
        <v>15000</v>
      </c>
      <c r="K376" s="115">
        <f>SUM(K377)</f>
        <v>7500</v>
      </c>
      <c r="L376" s="99">
        <f>K376/J376*100</f>
        <v>50</v>
      </c>
      <c r="M376" s="113"/>
      <c r="N376" s="113"/>
      <c r="O376" s="113"/>
      <c r="P376" s="113"/>
    </row>
    <row r="377" spans="1:16" s="109" customFormat="1" ht="13.5" customHeight="1">
      <c r="A377" s="27"/>
      <c r="B377" s="27"/>
      <c r="C377" s="27"/>
      <c r="D377" s="26" t="s">
        <v>80</v>
      </c>
      <c r="E377" s="45"/>
      <c r="F377" s="45">
        <f t="shared" si="36"/>
        <v>15000</v>
      </c>
      <c r="G377" s="45">
        <f t="shared" si="36"/>
        <v>7500</v>
      </c>
      <c r="H377" s="102">
        <f>G377/F377*100</f>
        <v>50</v>
      </c>
      <c r="I377" s="113"/>
      <c r="J377" s="113">
        <f>SUM(J379)</f>
        <v>15000</v>
      </c>
      <c r="K377" s="113">
        <f>SUM(K379)</f>
        <v>7500</v>
      </c>
      <c r="L377" s="102">
        <f>K377/J377*100</f>
        <v>50</v>
      </c>
      <c r="M377" s="113"/>
      <c r="N377" s="113"/>
      <c r="O377" s="113"/>
      <c r="P377" s="113"/>
    </row>
    <row r="378" spans="1:16" s="109" customFormat="1" ht="13.5" customHeight="1">
      <c r="A378" s="27"/>
      <c r="B378" s="27"/>
      <c r="C378" s="27"/>
      <c r="D378" s="26" t="s">
        <v>81</v>
      </c>
      <c r="E378" s="45"/>
      <c r="F378" s="45"/>
      <c r="G378" s="45"/>
      <c r="H378" s="45"/>
      <c r="I378" s="113"/>
      <c r="J378" s="113"/>
      <c r="K378" s="113"/>
      <c r="L378" s="45"/>
      <c r="M378" s="113"/>
      <c r="N378" s="113"/>
      <c r="O378" s="113"/>
      <c r="P378" s="113"/>
    </row>
    <row r="379" spans="1:16" s="109" customFormat="1" ht="13.5" customHeight="1">
      <c r="A379" s="27"/>
      <c r="B379" s="27"/>
      <c r="C379" s="27"/>
      <c r="D379" s="26" t="s">
        <v>102</v>
      </c>
      <c r="E379" s="45"/>
      <c r="F379" s="45">
        <f>SUM(J379,N379)</f>
        <v>15000</v>
      </c>
      <c r="G379" s="45">
        <f>SUM(K379,O379)</f>
        <v>7500</v>
      </c>
      <c r="H379" s="102">
        <f>G379/F379*100</f>
        <v>50</v>
      </c>
      <c r="I379" s="113"/>
      <c r="J379" s="113">
        <f>SUM(J381)</f>
        <v>15000</v>
      </c>
      <c r="K379" s="113">
        <f>SUM(K381)</f>
        <v>7500</v>
      </c>
      <c r="L379" s="102">
        <f>K379/J379*100</f>
        <v>50</v>
      </c>
      <c r="M379" s="113"/>
      <c r="N379" s="113"/>
      <c r="O379" s="113"/>
      <c r="P379" s="113"/>
    </row>
    <row r="380" spans="1:16" s="109" customFormat="1" ht="13.5" customHeight="1">
      <c r="A380" s="27"/>
      <c r="B380" s="27"/>
      <c r="C380" s="27"/>
      <c r="D380" s="26" t="s">
        <v>116</v>
      </c>
      <c r="E380" s="45"/>
      <c r="F380" s="45"/>
      <c r="G380" s="45"/>
      <c r="H380" s="45"/>
      <c r="I380" s="113"/>
      <c r="J380" s="113"/>
      <c r="K380" s="113"/>
      <c r="L380" s="45"/>
      <c r="M380" s="113"/>
      <c r="N380" s="113"/>
      <c r="O380" s="113"/>
      <c r="P380" s="113"/>
    </row>
    <row r="381" spans="1:16" s="109" customFormat="1" ht="13.5" customHeight="1">
      <c r="A381" s="27"/>
      <c r="B381" s="27"/>
      <c r="C381" s="27"/>
      <c r="D381" s="186" t="s">
        <v>111</v>
      </c>
      <c r="E381" s="74"/>
      <c r="F381" s="74">
        <f aca="true" t="shared" si="37" ref="F381:G383">SUM(J381,N381)</f>
        <v>15000</v>
      </c>
      <c r="G381" s="74">
        <f t="shared" si="37"/>
        <v>7500</v>
      </c>
      <c r="H381" s="102">
        <f>G381/F381*100</f>
        <v>50</v>
      </c>
      <c r="I381" s="113"/>
      <c r="J381" s="113">
        <v>15000</v>
      </c>
      <c r="K381" s="113">
        <v>7500</v>
      </c>
      <c r="L381" s="102">
        <f>K381/J381*100</f>
        <v>50</v>
      </c>
      <c r="M381" s="113"/>
      <c r="N381" s="113"/>
      <c r="O381" s="113"/>
      <c r="P381" s="113"/>
    </row>
    <row r="382" spans="1:16" s="109" customFormat="1" ht="13.5" customHeight="1">
      <c r="A382" s="117"/>
      <c r="B382" s="117">
        <v>80195</v>
      </c>
      <c r="C382" s="117"/>
      <c r="D382" s="62" t="s">
        <v>10</v>
      </c>
      <c r="E382" s="8"/>
      <c r="F382" s="8">
        <f t="shared" si="37"/>
        <v>5600</v>
      </c>
      <c r="G382" s="8"/>
      <c r="H382" s="99"/>
      <c r="I382" s="113"/>
      <c r="J382" s="115">
        <f>SUM(J383)</f>
        <v>5600</v>
      </c>
      <c r="K382" s="115"/>
      <c r="L382" s="99"/>
      <c r="M382" s="113"/>
      <c r="N382" s="113"/>
      <c r="O382" s="113"/>
      <c r="P382" s="113"/>
    </row>
    <row r="383" spans="1:16" s="109" customFormat="1" ht="13.5" customHeight="1">
      <c r="A383" s="27"/>
      <c r="B383" s="27"/>
      <c r="C383" s="27"/>
      <c r="D383" s="26" t="s">
        <v>80</v>
      </c>
      <c r="E383" s="45"/>
      <c r="F383" s="45">
        <f t="shared" si="37"/>
        <v>5600</v>
      </c>
      <c r="G383" s="45"/>
      <c r="H383" s="102"/>
      <c r="I383" s="113"/>
      <c r="J383" s="113">
        <f>SUM(J385)</f>
        <v>5600</v>
      </c>
      <c r="K383" s="113"/>
      <c r="L383" s="102"/>
      <c r="M383" s="113"/>
      <c r="N383" s="113"/>
      <c r="O383" s="113"/>
      <c r="P383" s="113"/>
    </row>
    <row r="384" spans="1:16" s="109" customFormat="1" ht="13.5" customHeight="1">
      <c r="A384" s="27"/>
      <c r="B384" s="27"/>
      <c r="C384" s="27"/>
      <c r="D384" s="26" t="s">
        <v>81</v>
      </c>
      <c r="E384" s="45"/>
      <c r="F384" s="45"/>
      <c r="G384" s="45"/>
      <c r="H384" s="45"/>
      <c r="I384" s="113"/>
      <c r="J384" s="113"/>
      <c r="K384" s="113"/>
      <c r="L384" s="45"/>
      <c r="M384" s="113"/>
      <c r="N384" s="113"/>
      <c r="O384" s="113"/>
      <c r="P384" s="113"/>
    </row>
    <row r="385" spans="1:16" s="109" customFormat="1" ht="13.5" customHeight="1">
      <c r="A385" s="27"/>
      <c r="B385" s="27"/>
      <c r="C385" s="27"/>
      <c r="D385" s="26" t="s">
        <v>98</v>
      </c>
      <c r="E385" s="45"/>
      <c r="F385" s="45">
        <f>SUM(J385,N385)</f>
        <v>5600</v>
      </c>
      <c r="G385" s="45"/>
      <c r="H385" s="102"/>
      <c r="I385" s="113"/>
      <c r="J385" s="113">
        <f>SUM(J387)</f>
        <v>5600</v>
      </c>
      <c r="K385" s="113"/>
      <c r="L385" s="102"/>
      <c r="M385" s="113"/>
      <c r="N385" s="113"/>
      <c r="O385" s="113"/>
      <c r="P385" s="113"/>
    </row>
    <row r="386" spans="1:16" s="109" customFormat="1" ht="13.5" customHeight="1">
      <c r="A386" s="27"/>
      <c r="B386" s="27"/>
      <c r="C386" s="27"/>
      <c r="D386" s="26" t="s">
        <v>106</v>
      </c>
      <c r="E386" s="45"/>
      <c r="F386" s="45"/>
      <c r="G386" s="45"/>
      <c r="H386" s="45"/>
      <c r="I386" s="113"/>
      <c r="J386" s="113"/>
      <c r="K386" s="113"/>
      <c r="L386" s="45"/>
      <c r="M386" s="113"/>
      <c r="N386" s="113"/>
      <c r="O386" s="113"/>
      <c r="P386" s="113"/>
    </row>
    <row r="387" spans="1:16" s="109" customFormat="1" ht="13.5" customHeight="1" thickBot="1">
      <c r="A387" s="36"/>
      <c r="B387" s="36"/>
      <c r="C387" s="36"/>
      <c r="D387" s="185" t="s">
        <v>86</v>
      </c>
      <c r="E387" s="45"/>
      <c r="F387" s="45">
        <f aca="true" t="shared" si="38" ref="E387:G388">SUM(J387,N387)</f>
        <v>5600</v>
      </c>
      <c r="G387" s="45"/>
      <c r="H387" s="102"/>
      <c r="I387" s="111"/>
      <c r="J387" s="111">
        <v>5600</v>
      </c>
      <c r="K387" s="111"/>
      <c r="L387" s="102"/>
      <c r="M387" s="111"/>
      <c r="N387" s="111"/>
      <c r="O387" s="111"/>
      <c r="P387" s="111"/>
    </row>
    <row r="388" spans="1:16" s="109" customFormat="1" ht="13.5" customHeight="1">
      <c r="A388" s="37">
        <v>851</v>
      </c>
      <c r="B388" s="22"/>
      <c r="C388" s="119"/>
      <c r="D388" s="37" t="s">
        <v>48</v>
      </c>
      <c r="E388" s="38">
        <f t="shared" si="38"/>
        <v>61000</v>
      </c>
      <c r="F388" s="38">
        <f t="shared" si="38"/>
        <v>61000</v>
      </c>
      <c r="G388" s="38">
        <f t="shared" si="38"/>
        <v>28884.8</v>
      </c>
      <c r="H388" s="38">
        <f>G388/F388*100</f>
        <v>47.35213114754098</v>
      </c>
      <c r="I388" s="120"/>
      <c r="J388" s="120"/>
      <c r="K388" s="120"/>
      <c r="L388" s="120"/>
      <c r="M388" s="120">
        <f>SUM(M389)</f>
        <v>61000</v>
      </c>
      <c r="N388" s="120">
        <f>SUM(N389)</f>
        <v>61000</v>
      </c>
      <c r="O388" s="120">
        <f>SUM(O389)</f>
        <v>28884.8</v>
      </c>
      <c r="P388" s="179">
        <f>O388/N388*100</f>
        <v>47.35213114754098</v>
      </c>
    </row>
    <row r="389" spans="1:16" s="109" customFormat="1" ht="13.5" customHeight="1">
      <c r="A389" s="42"/>
      <c r="B389" s="42">
        <v>85156</v>
      </c>
      <c r="C389" s="121"/>
      <c r="D389" s="50" t="s">
        <v>53</v>
      </c>
      <c r="E389" s="8">
        <f>SUM(I389,M389)</f>
        <v>61000</v>
      </c>
      <c r="F389" s="8">
        <f>SUM(J389,N389)</f>
        <v>61000</v>
      </c>
      <c r="G389" s="8">
        <f>SUM(K389,O389)</f>
        <v>28884.8</v>
      </c>
      <c r="H389" s="8">
        <f>G389/F389*100</f>
        <v>47.35213114754098</v>
      </c>
      <c r="I389" s="115"/>
      <c r="J389" s="115"/>
      <c r="K389" s="115"/>
      <c r="L389" s="115"/>
      <c r="M389" s="115">
        <f>SUM(M391)</f>
        <v>61000</v>
      </c>
      <c r="N389" s="115">
        <f>SUM(N391)</f>
        <v>61000</v>
      </c>
      <c r="O389" s="115">
        <f>SUM(O391)</f>
        <v>28884.8</v>
      </c>
      <c r="P389" s="115">
        <f>O389/N389*100</f>
        <v>47.35213114754098</v>
      </c>
    </row>
    <row r="390" spans="1:16" s="109" customFormat="1" ht="13.5" customHeight="1">
      <c r="A390" s="42"/>
      <c r="B390" s="27"/>
      <c r="C390" s="27"/>
      <c r="D390" s="43" t="s">
        <v>54</v>
      </c>
      <c r="E390" s="8"/>
      <c r="F390" s="8"/>
      <c r="G390" s="8"/>
      <c r="H390" s="8"/>
      <c r="I390" s="115"/>
      <c r="J390" s="113"/>
      <c r="K390" s="113"/>
      <c r="L390" s="113"/>
      <c r="M390" s="113"/>
      <c r="N390" s="113"/>
      <c r="O390" s="113"/>
      <c r="P390" s="113"/>
    </row>
    <row r="391" spans="1:16" s="109" customFormat="1" ht="13.5" customHeight="1" thickBot="1">
      <c r="A391" s="36"/>
      <c r="B391" s="36"/>
      <c r="C391" s="36"/>
      <c r="D391" s="35" t="s">
        <v>80</v>
      </c>
      <c r="E391" s="48">
        <f>SUM(I391,M391)</f>
        <v>61000</v>
      </c>
      <c r="F391" s="48">
        <f>SUM(J391,N391)</f>
        <v>61000</v>
      </c>
      <c r="G391" s="48">
        <f>SUM(K391,O391)</f>
        <v>28884.8</v>
      </c>
      <c r="H391" s="106">
        <f>G391/F391*100</f>
        <v>47.35213114754098</v>
      </c>
      <c r="I391" s="111"/>
      <c r="J391" s="111"/>
      <c r="K391" s="111"/>
      <c r="L391" s="106"/>
      <c r="M391" s="111">
        <f>SUM(M397,M400)</f>
        <v>61000</v>
      </c>
      <c r="N391" s="111">
        <f>SUM(N397,N400)</f>
        <v>61000</v>
      </c>
      <c r="O391" s="111">
        <f>SUM(O397,O400)</f>
        <v>28884.8</v>
      </c>
      <c r="P391" s="111">
        <f>O391/N391*100</f>
        <v>47.35213114754098</v>
      </c>
    </row>
    <row r="392" s="109" customFormat="1" ht="13.5" customHeight="1"/>
    <row r="393" spans="1:16" s="109" customFormat="1" ht="13.5" customHeight="1">
      <c r="A393" s="263" t="s">
        <v>65</v>
      </c>
      <c r="B393" s="264"/>
      <c r="C393" s="264"/>
      <c r="D393" s="264"/>
      <c r="E393" s="264"/>
      <c r="F393" s="264"/>
      <c r="G393" s="264"/>
      <c r="H393" s="264"/>
      <c r="I393" s="264"/>
      <c r="J393" s="265"/>
      <c r="K393" s="265"/>
      <c r="L393" s="265"/>
      <c r="M393" s="265"/>
      <c r="N393" s="265"/>
      <c r="O393" s="265"/>
      <c r="P393" s="265"/>
    </row>
    <row r="394" spans="1:16" s="109" customFormat="1" ht="13.5" customHeight="1" thickBot="1">
      <c r="A394" s="138"/>
      <c r="B394" s="108"/>
      <c r="C394" s="108"/>
      <c r="D394" s="108"/>
      <c r="E394" s="108"/>
      <c r="F394" s="108"/>
      <c r="G394" s="108"/>
      <c r="H394" s="108"/>
      <c r="I394" s="108"/>
      <c r="J394" s="139"/>
      <c r="K394" s="139"/>
      <c r="L394" s="139"/>
      <c r="M394" s="139"/>
      <c r="N394" s="139"/>
      <c r="O394" s="139"/>
      <c r="P394" s="139"/>
    </row>
    <row r="395" spans="1:16" s="109" customFormat="1" ht="13.5" customHeight="1" thickBot="1">
      <c r="A395" s="6" t="s">
        <v>15</v>
      </c>
      <c r="B395" s="6" t="s">
        <v>16</v>
      </c>
      <c r="C395" s="6" t="s">
        <v>17</v>
      </c>
      <c r="D395" s="6" t="s">
        <v>18</v>
      </c>
      <c r="E395" s="7" t="s">
        <v>23</v>
      </c>
      <c r="F395" s="7" t="s">
        <v>24</v>
      </c>
      <c r="G395" s="7" t="s">
        <v>21</v>
      </c>
      <c r="H395" s="7" t="s">
        <v>22</v>
      </c>
      <c r="I395" s="7" t="s">
        <v>25</v>
      </c>
      <c r="J395" s="7" t="s">
        <v>131</v>
      </c>
      <c r="K395" s="7" t="s">
        <v>132</v>
      </c>
      <c r="L395" s="7" t="s">
        <v>133</v>
      </c>
      <c r="M395" s="7" t="s">
        <v>134</v>
      </c>
      <c r="N395" s="7" t="s">
        <v>135</v>
      </c>
      <c r="O395" s="7" t="s">
        <v>136</v>
      </c>
      <c r="P395" s="7" t="s">
        <v>137</v>
      </c>
    </row>
    <row r="396" spans="1:16" s="109" customFormat="1" ht="13.5" customHeight="1">
      <c r="A396" s="22"/>
      <c r="B396" s="22"/>
      <c r="C396" s="22"/>
      <c r="D396" s="21" t="s">
        <v>81</v>
      </c>
      <c r="E396" s="112"/>
      <c r="F396" s="56"/>
      <c r="G396" s="116"/>
      <c r="H396" s="56"/>
      <c r="I396" s="112"/>
      <c r="J396" s="112"/>
      <c r="K396" s="112"/>
      <c r="L396" s="112"/>
      <c r="M396" s="112"/>
      <c r="N396" s="112"/>
      <c r="O396" s="112"/>
      <c r="P396" s="112"/>
    </row>
    <row r="397" spans="1:16" s="109" customFormat="1" ht="13.5" customHeight="1">
      <c r="A397" s="27"/>
      <c r="B397" s="27"/>
      <c r="C397" s="27"/>
      <c r="D397" s="26" t="s">
        <v>98</v>
      </c>
      <c r="E397" s="45">
        <f>SUM(I397,M397)</f>
        <v>41300</v>
      </c>
      <c r="F397" s="45">
        <f>SUM(J397,N397)</f>
        <v>41300</v>
      </c>
      <c r="G397" s="45">
        <f>SUM(K397,O397)</f>
        <v>18064.8</v>
      </c>
      <c r="H397" s="102">
        <f>G397/F397*100</f>
        <v>43.740435835351086</v>
      </c>
      <c r="I397" s="113"/>
      <c r="J397" s="113"/>
      <c r="K397" s="113"/>
      <c r="L397" s="102"/>
      <c r="M397" s="113">
        <f>SUM(M399)</f>
        <v>41300</v>
      </c>
      <c r="N397" s="113">
        <f>SUM(N399)</f>
        <v>41300</v>
      </c>
      <c r="O397" s="113">
        <f>SUM(O399)</f>
        <v>18064.8</v>
      </c>
      <c r="P397" s="113">
        <f>O397/N397*100</f>
        <v>43.740435835351086</v>
      </c>
    </row>
    <row r="398" spans="1:16" s="109" customFormat="1" ht="13.5" customHeight="1">
      <c r="A398" s="27"/>
      <c r="B398" s="27"/>
      <c r="C398" s="27"/>
      <c r="D398" s="26" t="s">
        <v>106</v>
      </c>
      <c r="E398" s="45"/>
      <c r="F398" s="45"/>
      <c r="G398" s="45"/>
      <c r="H398" s="45"/>
      <c r="I398" s="113"/>
      <c r="J398" s="113"/>
      <c r="K398" s="113"/>
      <c r="L398" s="113"/>
      <c r="M398" s="113"/>
      <c r="N398" s="113"/>
      <c r="O398" s="113"/>
      <c r="P398" s="113"/>
    </row>
    <row r="399" spans="1:16" s="109" customFormat="1" ht="13.5" customHeight="1">
      <c r="A399" s="27"/>
      <c r="B399" s="27"/>
      <c r="C399" s="27"/>
      <c r="D399" s="186" t="s">
        <v>104</v>
      </c>
      <c r="E399" s="45">
        <f aca="true" t="shared" si="39" ref="E399:G400">SUM(I399,M399)</f>
        <v>41300</v>
      </c>
      <c r="F399" s="45">
        <f t="shared" si="39"/>
        <v>41300</v>
      </c>
      <c r="G399" s="45">
        <f t="shared" si="39"/>
        <v>18064.8</v>
      </c>
      <c r="H399" s="102">
        <f>G399/F399*100</f>
        <v>43.740435835351086</v>
      </c>
      <c r="I399" s="113"/>
      <c r="J399" s="113"/>
      <c r="K399" s="113"/>
      <c r="L399" s="102"/>
      <c r="M399" s="113">
        <v>41300</v>
      </c>
      <c r="N399" s="113">
        <v>41300</v>
      </c>
      <c r="O399" s="113">
        <v>18064.8</v>
      </c>
      <c r="P399" s="113">
        <f>O399/N399*100</f>
        <v>43.740435835351086</v>
      </c>
    </row>
    <row r="400" spans="1:16" s="109" customFormat="1" ht="13.5" customHeight="1">
      <c r="A400" s="27"/>
      <c r="B400" s="27"/>
      <c r="C400" s="27"/>
      <c r="D400" s="26" t="s">
        <v>107</v>
      </c>
      <c r="E400" s="45">
        <f t="shared" si="39"/>
        <v>19700</v>
      </c>
      <c r="F400" s="45">
        <f t="shared" si="39"/>
        <v>19700</v>
      </c>
      <c r="G400" s="45">
        <f t="shared" si="39"/>
        <v>10820</v>
      </c>
      <c r="H400" s="102">
        <f>G400/F400*100</f>
        <v>54.923857868020306</v>
      </c>
      <c r="I400" s="113"/>
      <c r="J400" s="113"/>
      <c r="K400" s="113"/>
      <c r="L400" s="102"/>
      <c r="M400" s="113">
        <f>SUM(M402)</f>
        <v>19700</v>
      </c>
      <c r="N400" s="113">
        <f>SUM(N402)</f>
        <v>19700</v>
      </c>
      <c r="O400" s="113">
        <f>SUM(O402)</f>
        <v>10820</v>
      </c>
      <c r="P400" s="113">
        <f>O400/N400*100</f>
        <v>54.923857868020306</v>
      </c>
    </row>
    <row r="401" spans="1:16" s="109" customFormat="1" ht="13.5" customHeight="1">
      <c r="A401" s="27"/>
      <c r="B401" s="27"/>
      <c r="C401" s="27"/>
      <c r="D401" s="26" t="s">
        <v>108</v>
      </c>
      <c r="E401" s="45"/>
      <c r="F401" s="45"/>
      <c r="G401" s="45"/>
      <c r="H401" s="45"/>
      <c r="I401" s="113"/>
      <c r="J401" s="113"/>
      <c r="K401" s="113"/>
      <c r="L401" s="113"/>
      <c r="M401" s="113"/>
      <c r="N401" s="113"/>
      <c r="O401" s="113"/>
      <c r="P401" s="113"/>
    </row>
    <row r="402" spans="1:16" s="109" customFormat="1" ht="13.5" customHeight="1" thickBot="1">
      <c r="A402" s="36"/>
      <c r="B402" s="36"/>
      <c r="C402" s="36"/>
      <c r="D402" s="35" t="s">
        <v>119</v>
      </c>
      <c r="E402" s="48">
        <f>SUM(I402,M402)</f>
        <v>19700</v>
      </c>
      <c r="F402" s="48">
        <f aca="true" t="shared" si="40" ref="F402:G409">SUM(J402,N402)</f>
        <v>19700</v>
      </c>
      <c r="G402" s="48">
        <f t="shared" si="40"/>
        <v>10820</v>
      </c>
      <c r="H402" s="106">
        <f>G402/F402*100</f>
        <v>54.923857868020306</v>
      </c>
      <c r="I402" s="111"/>
      <c r="J402" s="111"/>
      <c r="K402" s="111"/>
      <c r="L402" s="106"/>
      <c r="M402" s="111">
        <v>19700</v>
      </c>
      <c r="N402" s="111">
        <v>19700</v>
      </c>
      <c r="O402" s="111">
        <v>10820</v>
      </c>
      <c r="P402" s="111">
        <f>O402/N402*100</f>
        <v>54.923857868020306</v>
      </c>
    </row>
    <row r="403" spans="1:16" s="109" customFormat="1" ht="13.5" customHeight="1">
      <c r="A403" s="37">
        <v>852</v>
      </c>
      <c r="B403" s="37"/>
      <c r="C403" s="37"/>
      <c r="D403" s="37" t="s">
        <v>49</v>
      </c>
      <c r="E403" s="38">
        <f>SUM(I403,M403)</f>
        <v>23132500</v>
      </c>
      <c r="F403" s="38">
        <f t="shared" si="40"/>
        <v>23152716</v>
      </c>
      <c r="G403" s="38">
        <f t="shared" si="40"/>
        <v>11094731.459999997</v>
      </c>
      <c r="H403" s="38">
        <f>G403/F403*100</f>
        <v>47.91978383875134</v>
      </c>
      <c r="I403" s="38">
        <f>SUM(I404,I408,I414,I418,I428,I437)</f>
        <v>22720500</v>
      </c>
      <c r="J403" s="38">
        <f>SUM(J404,J408,J414,J418,J428,J437)</f>
        <v>22732000</v>
      </c>
      <c r="K403" s="38">
        <f>SUM(K404,K408,K414,K418,K428,K437)</f>
        <v>10888931.459999997</v>
      </c>
      <c r="L403" s="38">
        <f>K403/J403*100</f>
        <v>47.901334946331154</v>
      </c>
      <c r="M403" s="38">
        <f>SUM(M404,M408,M414,M418,M428,M437)</f>
        <v>412000</v>
      </c>
      <c r="N403" s="38">
        <f>SUM(N404,N408,N414,N418,N428,N437)</f>
        <v>420716</v>
      </c>
      <c r="O403" s="38">
        <f>SUM(O404,O408,O414,O418,O428,O437)</f>
        <v>205800</v>
      </c>
      <c r="P403" s="38">
        <f>O403/N403*100</f>
        <v>48.91660882875859</v>
      </c>
    </row>
    <row r="404" spans="1:16" s="109" customFormat="1" ht="13.5" customHeight="1">
      <c r="A404" s="149"/>
      <c r="B404" s="161">
        <v>85201</v>
      </c>
      <c r="C404" s="161"/>
      <c r="D404" s="162" t="s">
        <v>157</v>
      </c>
      <c r="E404" s="8"/>
      <c r="F404" s="8">
        <f>SUM(J404,N404)</f>
        <v>7200</v>
      </c>
      <c r="G404" s="8"/>
      <c r="H404" s="8"/>
      <c r="I404" s="150"/>
      <c r="J404" s="171"/>
      <c r="K404" s="171"/>
      <c r="L404" s="150"/>
      <c r="M404" s="180"/>
      <c r="N404" s="180">
        <f>SUM(N405)</f>
        <v>7200</v>
      </c>
      <c r="O404" s="180"/>
      <c r="P404" s="8"/>
    </row>
    <row r="405" spans="1:16" s="109" customFormat="1" ht="13.5" customHeight="1">
      <c r="A405" s="165"/>
      <c r="B405" s="165"/>
      <c r="C405" s="165"/>
      <c r="D405" s="26" t="s">
        <v>80</v>
      </c>
      <c r="E405" s="45"/>
      <c r="F405" s="45">
        <f>SUM(J405,N405)</f>
        <v>7200</v>
      </c>
      <c r="G405" s="45"/>
      <c r="H405" s="102"/>
      <c r="I405" s="150"/>
      <c r="J405" s="171"/>
      <c r="K405" s="171"/>
      <c r="L405" s="150"/>
      <c r="M405" s="171"/>
      <c r="N405" s="171">
        <f>SUM(N407)</f>
        <v>7200</v>
      </c>
      <c r="O405" s="171"/>
      <c r="P405" s="102"/>
    </row>
    <row r="406" spans="1:16" s="109" customFormat="1" ht="13.5" customHeight="1">
      <c r="A406" s="42"/>
      <c r="B406" s="42"/>
      <c r="C406" s="42"/>
      <c r="D406" s="26" t="s">
        <v>81</v>
      </c>
      <c r="E406" s="45"/>
      <c r="F406" s="45"/>
      <c r="G406" s="45"/>
      <c r="H406" s="45"/>
      <c r="I406" s="150"/>
      <c r="J406" s="171"/>
      <c r="K406" s="171"/>
      <c r="L406" s="150"/>
      <c r="M406" s="171"/>
      <c r="N406" s="171"/>
      <c r="O406" s="171"/>
      <c r="P406" s="150"/>
    </row>
    <row r="407" spans="1:16" s="109" customFormat="1" ht="13.5" customHeight="1">
      <c r="A407" s="149"/>
      <c r="B407" s="149"/>
      <c r="C407" s="149"/>
      <c r="D407" s="26" t="s">
        <v>112</v>
      </c>
      <c r="E407" s="45"/>
      <c r="F407" s="45">
        <f>SUM(J407,N407)</f>
        <v>7200</v>
      </c>
      <c r="G407" s="45"/>
      <c r="H407" s="102"/>
      <c r="I407" s="150"/>
      <c r="J407" s="171"/>
      <c r="K407" s="171"/>
      <c r="L407" s="150"/>
      <c r="M407" s="171"/>
      <c r="N407" s="171">
        <v>7200</v>
      </c>
      <c r="O407" s="171"/>
      <c r="P407" s="102"/>
    </row>
    <row r="408" spans="1:16" s="109" customFormat="1" ht="13.5" customHeight="1">
      <c r="A408" s="42"/>
      <c r="B408" s="42">
        <v>85203</v>
      </c>
      <c r="C408" s="42"/>
      <c r="D408" s="43" t="s">
        <v>11</v>
      </c>
      <c r="E408" s="8">
        <f>SUM(I408,M408)</f>
        <v>412000</v>
      </c>
      <c r="F408" s="8">
        <f t="shared" si="40"/>
        <v>411046</v>
      </c>
      <c r="G408" s="8">
        <f t="shared" si="40"/>
        <v>205800</v>
      </c>
      <c r="H408" s="8">
        <f>G408/F408*100</f>
        <v>50.06738905134706</v>
      </c>
      <c r="I408" s="8"/>
      <c r="J408" s="113"/>
      <c r="K408" s="113"/>
      <c r="L408" s="8"/>
      <c r="M408" s="115">
        <f>SUM(M409)</f>
        <v>412000</v>
      </c>
      <c r="N408" s="115">
        <f>SUM(N409)</f>
        <v>411046</v>
      </c>
      <c r="O408" s="115">
        <f>SUM(O409)</f>
        <v>205800</v>
      </c>
      <c r="P408" s="8">
        <f>O408/N408*100</f>
        <v>50.06738905134706</v>
      </c>
    </row>
    <row r="409" spans="1:16" s="109" customFormat="1" ht="13.5" customHeight="1">
      <c r="A409" s="42"/>
      <c r="B409" s="27"/>
      <c r="C409" s="27"/>
      <c r="D409" s="26" t="s">
        <v>80</v>
      </c>
      <c r="E409" s="45">
        <f>SUM(I409,M409)</f>
        <v>412000</v>
      </c>
      <c r="F409" s="45">
        <f t="shared" si="40"/>
        <v>411046</v>
      </c>
      <c r="G409" s="45">
        <f t="shared" si="40"/>
        <v>205800</v>
      </c>
      <c r="H409" s="102">
        <f>G409/F409*100</f>
        <v>50.06738905134706</v>
      </c>
      <c r="I409" s="45"/>
      <c r="J409" s="113"/>
      <c r="K409" s="113"/>
      <c r="L409" s="102"/>
      <c r="M409" s="113">
        <f>SUM(M411)</f>
        <v>412000</v>
      </c>
      <c r="N409" s="113">
        <f>SUM(N411)</f>
        <v>411046</v>
      </c>
      <c r="O409" s="113">
        <f>SUM(O411)</f>
        <v>205800</v>
      </c>
      <c r="P409" s="102">
        <f>O409/N409*100</f>
        <v>50.06738905134706</v>
      </c>
    </row>
    <row r="410" spans="1:16" s="109" customFormat="1" ht="13.5" customHeight="1">
      <c r="A410" s="42"/>
      <c r="B410" s="27"/>
      <c r="C410" s="27"/>
      <c r="D410" s="26" t="s">
        <v>81</v>
      </c>
      <c r="E410" s="45"/>
      <c r="F410" s="45"/>
      <c r="G410" s="45"/>
      <c r="H410" s="45"/>
      <c r="I410" s="45"/>
      <c r="J410" s="113"/>
      <c r="K410" s="113"/>
      <c r="L410" s="45"/>
      <c r="M410" s="113"/>
      <c r="N410" s="113"/>
      <c r="O410" s="113"/>
      <c r="P410" s="45"/>
    </row>
    <row r="411" spans="1:16" s="109" customFormat="1" ht="13.5" customHeight="1">
      <c r="A411" s="42"/>
      <c r="B411" s="27"/>
      <c r="C411" s="27"/>
      <c r="D411" s="26" t="s">
        <v>109</v>
      </c>
      <c r="E411" s="45">
        <f>SUM(I411,M411)</f>
        <v>412000</v>
      </c>
      <c r="F411" s="45">
        <f>SUM(J411,N411)</f>
        <v>411046</v>
      </c>
      <c r="G411" s="45">
        <f>SUM(K411,O411)</f>
        <v>205800</v>
      </c>
      <c r="H411" s="102">
        <f>G411/F411*100</f>
        <v>50.06738905134706</v>
      </c>
      <c r="I411" s="177"/>
      <c r="J411" s="177"/>
      <c r="K411" s="177"/>
      <c r="L411" s="102"/>
      <c r="M411" s="113">
        <f>SUM(M413)</f>
        <v>412000</v>
      </c>
      <c r="N411" s="113">
        <f>SUM(N413)</f>
        <v>411046</v>
      </c>
      <c r="O411" s="113">
        <f>SUM(O413)</f>
        <v>205800</v>
      </c>
      <c r="P411" s="102">
        <f>O411/N411*100</f>
        <v>50.06738905134706</v>
      </c>
    </row>
    <row r="412" spans="1:16" s="109" customFormat="1" ht="13.5" customHeight="1">
      <c r="A412" s="42"/>
      <c r="B412" s="27"/>
      <c r="C412" s="27"/>
      <c r="D412" s="26" t="s">
        <v>108</v>
      </c>
      <c r="E412" s="45"/>
      <c r="F412" s="45"/>
      <c r="G412" s="45"/>
      <c r="H412" s="45"/>
      <c r="I412" s="177"/>
      <c r="J412" s="178"/>
      <c r="K412" s="178"/>
      <c r="L412" s="45"/>
      <c r="M412" s="113"/>
      <c r="N412" s="113"/>
      <c r="O412" s="113"/>
      <c r="P412" s="45"/>
    </row>
    <row r="413" spans="1:16" s="109" customFormat="1" ht="13.5" customHeight="1">
      <c r="A413" s="42"/>
      <c r="B413" s="27"/>
      <c r="C413" s="27"/>
      <c r="D413" s="26" t="s">
        <v>120</v>
      </c>
      <c r="E413" s="45">
        <f>SUM(I413,M413)</f>
        <v>412000</v>
      </c>
      <c r="F413" s="45">
        <f>SUM(J413,N413)</f>
        <v>411046</v>
      </c>
      <c r="G413" s="45">
        <f>SUM(K413,O413)</f>
        <v>205800</v>
      </c>
      <c r="H413" s="102">
        <f>G413/F413*100</f>
        <v>50.06738905134706</v>
      </c>
      <c r="I413" s="177"/>
      <c r="J413" s="178"/>
      <c r="K413" s="178"/>
      <c r="L413" s="102"/>
      <c r="M413" s="113">
        <v>412000</v>
      </c>
      <c r="N413" s="113">
        <v>411046</v>
      </c>
      <c r="O413" s="113">
        <v>205800</v>
      </c>
      <c r="P413" s="102">
        <f>O413/N413*100</f>
        <v>50.06738905134706</v>
      </c>
    </row>
    <row r="414" spans="1:16" s="109" customFormat="1" ht="13.5" customHeight="1">
      <c r="A414" s="42"/>
      <c r="B414" s="161">
        <v>85204</v>
      </c>
      <c r="C414" s="161"/>
      <c r="D414" s="162" t="s">
        <v>158</v>
      </c>
      <c r="E414" s="8"/>
      <c r="F414" s="8">
        <f>SUM(J414,N414)</f>
        <v>2470</v>
      </c>
      <c r="G414" s="8"/>
      <c r="H414" s="8"/>
      <c r="I414" s="177"/>
      <c r="J414" s="178"/>
      <c r="K414" s="178"/>
      <c r="L414" s="102"/>
      <c r="M414" s="113"/>
      <c r="N414" s="115">
        <f>SUM(N415)</f>
        <v>2470</v>
      </c>
      <c r="O414" s="115"/>
      <c r="P414" s="8"/>
    </row>
    <row r="415" spans="1:16" s="109" customFormat="1" ht="13.5" customHeight="1">
      <c r="A415" s="42"/>
      <c r="B415" s="27"/>
      <c r="C415" s="27"/>
      <c r="D415" s="26" t="s">
        <v>80</v>
      </c>
      <c r="E415" s="45"/>
      <c r="F415" s="45">
        <f>SUM(J415,N415)</f>
        <v>2470</v>
      </c>
      <c r="G415" s="45"/>
      <c r="H415" s="102"/>
      <c r="I415" s="177"/>
      <c r="J415" s="178"/>
      <c r="K415" s="178"/>
      <c r="L415" s="102"/>
      <c r="M415" s="113"/>
      <c r="N415" s="113">
        <f>SUM(N417)</f>
        <v>2470</v>
      </c>
      <c r="O415" s="113"/>
      <c r="P415" s="102"/>
    </row>
    <row r="416" spans="1:16" s="109" customFormat="1" ht="13.5" customHeight="1">
      <c r="A416" s="42"/>
      <c r="B416" s="27"/>
      <c r="C416" s="27"/>
      <c r="D416" s="26" t="s">
        <v>81</v>
      </c>
      <c r="E416" s="45"/>
      <c r="F416" s="45"/>
      <c r="G416" s="45"/>
      <c r="H416" s="45"/>
      <c r="I416" s="177"/>
      <c r="J416" s="178"/>
      <c r="K416" s="178"/>
      <c r="L416" s="102"/>
      <c r="M416" s="113"/>
      <c r="N416" s="113"/>
      <c r="O416" s="113"/>
      <c r="P416" s="45"/>
    </row>
    <row r="417" spans="1:16" s="109" customFormat="1" ht="13.5" customHeight="1">
      <c r="A417" s="42"/>
      <c r="B417" s="27"/>
      <c r="C417" s="27"/>
      <c r="D417" s="26" t="s">
        <v>112</v>
      </c>
      <c r="E417" s="45"/>
      <c r="F417" s="45">
        <f>SUM(J417,N417)</f>
        <v>2470</v>
      </c>
      <c r="G417" s="45"/>
      <c r="H417" s="102"/>
      <c r="I417" s="177"/>
      <c r="J417" s="178"/>
      <c r="K417" s="178"/>
      <c r="L417" s="102"/>
      <c r="M417" s="113"/>
      <c r="N417" s="113">
        <v>2470</v>
      </c>
      <c r="O417" s="113"/>
      <c r="P417" s="102"/>
    </row>
    <row r="418" spans="1:16" s="109" customFormat="1" ht="13.5" customHeight="1">
      <c r="A418" s="42"/>
      <c r="B418" s="42">
        <v>85212</v>
      </c>
      <c r="C418" s="42"/>
      <c r="D418" s="43" t="s">
        <v>149</v>
      </c>
      <c r="E418" s="8">
        <f>SUM(I418,M418)</f>
        <v>22329000</v>
      </c>
      <c r="F418" s="8">
        <f>SUM(J418,N418)</f>
        <v>22329000</v>
      </c>
      <c r="G418" s="8">
        <f>SUM(K418,O418)</f>
        <v>10628967.659999998</v>
      </c>
      <c r="H418" s="8">
        <f>G418/F418*100</f>
        <v>47.60162864436383</v>
      </c>
      <c r="I418" s="8">
        <f>SUM(I421)</f>
        <v>22329000</v>
      </c>
      <c r="J418" s="8">
        <f>SUM(J421)</f>
        <v>22329000</v>
      </c>
      <c r="K418" s="8">
        <f>SUM(K421)</f>
        <v>10628967.659999998</v>
      </c>
      <c r="L418" s="8">
        <f>K418/J418*100</f>
        <v>47.60162864436383</v>
      </c>
      <c r="M418" s="113"/>
      <c r="N418" s="113"/>
      <c r="O418" s="113"/>
      <c r="P418" s="113"/>
    </row>
    <row r="419" spans="1:16" s="109" customFormat="1" ht="13.5" customHeight="1">
      <c r="A419" s="114"/>
      <c r="B419" s="27"/>
      <c r="C419" s="27"/>
      <c r="D419" s="43" t="s">
        <v>150</v>
      </c>
      <c r="E419" s="8"/>
      <c r="F419" s="8"/>
      <c r="G419" s="8"/>
      <c r="H419" s="8"/>
      <c r="I419" s="8"/>
      <c r="J419" s="45"/>
      <c r="K419" s="45"/>
      <c r="L419" s="8"/>
      <c r="M419" s="113"/>
      <c r="N419" s="113"/>
      <c r="O419" s="113"/>
      <c r="P419" s="113"/>
    </row>
    <row r="420" spans="1:16" s="109" customFormat="1" ht="13.5" customHeight="1">
      <c r="A420" s="114"/>
      <c r="B420" s="27"/>
      <c r="C420" s="27"/>
      <c r="D420" s="43" t="s">
        <v>124</v>
      </c>
      <c r="E420" s="8"/>
      <c r="F420" s="8"/>
      <c r="G420" s="8"/>
      <c r="H420" s="8"/>
      <c r="I420" s="8"/>
      <c r="J420" s="45"/>
      <c r="K420" s="45"/>
      <c r="L420" s="8"/>
      <c r="M420" s="113"/>
      <c r="N420" s="113"/>
      <c r="O420" s="113"/>
      <c r="P420" s="113"/>
    </row>
    <row r="421" spans="1:16" s="109" customFormat="1" ht="13.5" customHeight="1">
      <c r="A421" s="110"/>
      <c r="B421" s="110"/>
      <c r="C421" s="110"/>
      <c r="D421" s="26" t="s">
        <v>80</v>
      </c>
      <c r="E421" s="45">
        <f>SUM(I421,M421)</f>
        <v>22329000</v>
      </c>
      <c r="F421" s="45">
        <f>SUM(J421,N421)</f>
        <v>22329000</v>
      </c>
      <c r="G421" s="45">
        <f>SUM(K421,O421)</f>
        <v>10628967.659999998</v>
      </c>
      <c r="H421" s="102">
        <f>G421/F421*100</f>
        <v>47.60162864436383</v>
      </c>
      <c r="I421" s="45">
        <f>SUM(I423,I427)</f>
        <v>22329000</v>
      </c>
      <c r="J421" s="45">
        <f>SUM(J423,J427)</f>
        <v>22329000</v>
      </c>
      <c r="K421" s="45">
        <f>SUM(K423,K427)</f>
        <v>10628967.659999998</v>
      </c>
      <c r="L421" s="102">
        <f>K421/J421*100</f>
        <v>47.60162864436383</v>
      </c>
      <c r="M421" s="113"/>
      <c r="N421" s="113"/>
      <c r="O421" s="113"/>
      <c r="P421" s="113"/>
    </row>
    <row r="422" spans="1:16" s="109" customFormat="1" ht="13.5" customHeight="1">
      <c r="A422" s="110"/>
      <c r="B422" s="110"/>
      <c r="C422" s="110"/>
      <c r="D422" s="26" t="s">
        <v>81</v>
      </c>
      <c r="E422" s="113"/>
      <c r="F422" s="113"/>
      <c r="G422" s="113"/>
      <c r="H422" s="113"/>
      <c r="I422" s="8"/>
      <c r="J422" s="45"/>
      <c r="K422" s="192"/>
      <c r="L422" s="113"/>
      <c r="M422" s="113"/>
      <c r="N422" s="113"/>
      <c r="O422" s="113"/>
      <c r="P422" s="113"/>
    </row>
    <row r="423" spans="1:16" s="109" customFormat="1" ht="13.5" customHeight="1">
      <c r="A423" s="110"/>
      <c r="B423" s="110"/>
      <c r="C423" s="110"/>
      <c r="D423" s="26" t="s">
        <v>98</v>
      </c>
      <c r="E423" s="45">
        <f>SUM(I423,M423)</f>
        <v>650359</v>
      </c>
      <c r="F423" s="45">
        <f>SUM(J423,N423)</f>
        <v>650359</v>
      </c>
      <c r="G423" s="45">
        <f>SUM(K423,O423)</f>
        <v>318495.54</v>
      </c>
      <c r="H423" s="102">
        <f>G423/F423*100</f>
        <v>48.97226608688432</v>
      </c>
      <c r="I423" s="45">
        <f>SUM(I425:I426)</f>
        <v>650359</v>
      </c>
      <c r="J423" s="45">
        <f>SUM(J425:J426)</f>
        <v>650359</v>
      </c>
      <c r="K423" s="45">
        <f>SUM(K425:K426)</f>
        <v>318495.54</v>
      </c>
      <c r="L423" s="102">
        <f>K423/J423*100</f>
        <v>48.97226608688432</v>
      </c>
      <c r="M423" s="113"/>
      <c r="N423" s="113"/>
      <c r="O423" s="113"/>
      <c r="P423" s="113"/>
    </row>
    <row r="424" spans="1:16" s="109" customFormat="1" ht="13.5" customHeight="1">
      <c r="A424" s="110"/>
      <c r="B424" s="110"/>
      <c r="C424" s="110"/>
      <c r="D424" s="26" t="s">
        <v>99</v>
      </c>
      <c r="E424" s="113"/>
      <c r="F424" s="113"/>
      <c r="G424" s="113"/>
      <c r="H424" s="113"/>
      <c r="I424" s="45"/>
      <c r="J424" s="45"/>
      <c r="K424" s="45"/>
      <c r="L424" s="113"/>
      <c r="M424" s="113"/>
      <c r="N424" s="113"/>
      <c r="O424" s="113"/>
      <c r="P424" s="113"/>
    </row>
    <row r="425" spans="1:16" s="109" customFormat="1" ht="13.5" customHeight="1">
      <c r="A425" s="110"/>
      <c r="B425" s="110"/>
      <c r="C425" s="110"/>
      <c r="D425" s="186" t="s">
        <v>110</v>
      </c>
      <c r="E425" s="45">
        <f aca="true" t="shared" si="41" ref="E425:G426">SUM(I425,M425)</f>
        <v>626091</v>
      </c>
      <c r="F425" s="45">
        <f t="shared" si="41"/>
        <v>626091</v>
      </c>
      <c r="G425" s="45">
        <f t="shared" si="41"/>
        <v>300761.91</v>
      </c>
      <c r="H425" s="102">
        <f>G425/F425*100</f>
        <v>48.03805037925796</v>
      </c>
      <c r="I425" s="45">
        <v>626091</v>
      </c>
      <c r="J425" s="45">
        <v>626091</v>
      </c>
      <c r="K425" s="45">
        <v>300761.91</v>
      </c>
      <c r="L425" s="102">
        <f>K425/J425*100</f>
        <v>48.03805037925796</v>
      </c>
      <c r="M425" s="113"/>
      <c r="N425" s="113"/>
      <c r="O425" s="113"/>
      <c r="P425" s="113"/>
    </row>
    <row r="426" spans="1:16" s="109" customFormat="1" ht="13.5" customHeight="1">
      <c r="A426" s="110"/>
      <c r="B426" s="110"/>
      <c r="C426" s="110"/>
      <c r="D426" s="186" t="s">
        <v>111</v>
      </c>
      <c r="E426" s="45">
        <f t="shared" si="41"/>
        <v>24268</v>
      </c>
      <c r="F426" s="45">
        <f t="shared" si="41"/>
        <v>24268</v>
      </c>
      <c r="G426" s="45">
        <f t="shared" si="41"/>
        <v>17733.63</v>
      </c>
      <c r="H426" s="102">
        <f>G426/F426*100</f>
        <v>73.0741305422779</v>
      </c>
      <c r="I426" s="45">
        <v>24268</v>
      </c>
      <c r="J426" s="45">
        <v>24268</v>
      </c>
      <c r="K426" s="45">
        <v>17733.63</v>
      </c>
      <c r="L426" s="102">
        <f>K426/J426*100</f>
        <v>73.0741305422779</v>
      </c>
      <c r="M426" s="113"/>
      <c r="N426" s="113"/>
      <c r="O426" s="113"/>
      <c r="P426" s="113"/>
    </row>
    <row r="427" spans="1:16" s="109" customFormat="1" ht="13.5" customHeight="1">
      <c r="A427" s="110"/>
      <c r="B427" s="110"/>
      <c r="C427" s="110"/>
      <c r="D427" s="26" t="s">
        <v>105</v>
      </c>
      <c r="E427" s="45">
        <f aca="true" t="shared" si="42" ref="E427:G428">SUM(I427,M427)</f>
        <v>21678641</v>
      </c>
      <c r="F427" s="45">
        <f t="shared" si="42"/>
        <v>21678641</v>
      </c>
      <c r="G427" s="45">
        <f t="shared" si="42"/>
        <v>10310472.12</v>
      </c>
      <c r="H427" s="102">
        <f>G427/F427*100</f>
        <v>47.56050953563002</v>
      </c>
      <c r="I427" s="193">
        <v>21678641</v>
      </c>
      <c r="J427" s="193">
        <v>21678641</v>
      </c>
      <c r="K427" s="193">
        <v>10310472.12</v>
      </c>
      <c r="L427" s="102">
        <f>K427/J427*100</f>
        <v>47.56050953563002</v>
      </c>
      <c r="M427" s="113"/>
      <c r="N427" s="113"/>
      <c r="O427" s="113"/>
      <c r="P427" s="113"/>
    </row>
    <row r="428" spans="1:16" s="109" customFormat="1" ht="13.5" customHeight="1">
      <c r="A428" s="110"/>
      <c r="B428" s="42">
        <v>85213</v>
      </c>
      <c r="C428" s="42"/>
      <c r="D428" s="50" t="s">
        <v>72</v>
      </c>
      <c r="E428" s="8">
        <f t="shared" si="42"/>
        <v>38500</v>
      </c>
      <c r="F428" s="8">
        <f t="shared" si="42"/>
        <v>50000</v>
      </c>
      <c r="G428" s="8">
        <f t="shared" si="42"/>
        <v>29481.7</v>
      </c>
      <c r="H428" s="8">
        <f>G428/F428*100</f>
        <v>58.9634</v>
      </c>
      <c r="I428" s="194">
        <f>SUM(I432)</f>
        <v>38500</v>
      </c>
      <c r="J428" s="194">
        <f>SUM(J432)</f>
        <v>50000</v>
      </c>
      <c r="K428" s="194">
        <f>SUM(K432)</f>
        <v>29481.7</v>
      </c>
      <c r="L428" s="8">
        <f>K428/J428*100</f>
        <v>58.9634</v>
      </c>
      <c r="M428" s="113"/>
      <c r="N428" s="113"/>
      <c r="O428" s="113"/>
      <c r="P428" s="113"/>
    </row>
    <row r="429" spans="1:16" s="109" customFormat="1" ht="13.5" customHeight="1">
      <c r="A429" s="110"/>
      <c r="B429" s="27"/>
      <c r="C429" s="27"/>
      <c r="D429" s="50" t="s">
        <v>151</v>
      </c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</row>
    <row r="430" spans="1:16" s="109" customFormat="1" ht="13.5" customHeight="1">
      <c r="A430" s="110"/>
      <c r="B430" s="27"/>
      <c r="C430" s="27"/>
      <c r="D430" s="50" t="s">
        <v>152</v>
      </c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</row>
    <row r="431" spans="1:16" s="109" customFormat="1" ht="13.5" customHeight="1">
      <c r="A431" s="110"/>
      <c r="B431" s="27"/>
      <c r="C431" s="27"/>
      <c r="D431" s="50" t="s">
        <v>153</v>
      </c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</row>
    <row r="432" spans="1:16" s="109" customFormat="1" ht="13.5" customHeight="1">
      <c r="A432" s="110"/>
      <c r="B432" s="110"/>
      <c r="C432" s="110"/>
      <c r="D432" s="26" t="s">
        <v>80</v>
      </c>
      <c r="E432" s="45">
        <f>SUM(I432,M432)</f>
        <v>38500</v>
      </c>
      <c r="F432" s="45">
        <f>SUM(J432,N432)</f>
        <v>50000</v>
      </c>
      <c r="G432" s="45">
        <f>SUM(K432,O432)</f>
        <v>29481.7</v>
      </c>
      <c r="H432" s="102">
        <f>G432/F432*100</f>
        <v>58.9634</v>
      </c>
      <c r="I432" s="113">
        <f>SUM(I434)</f>
        <v>38500</v>
      </c>
      <c r="J432" s="113">
        <f>SUM(J434)</f>
        <v>50000</v>
      </c>
      <c r="K432" s="113">
        <f>SUM(K434)</f>
        <v>29481.7</v>
      </c>
      <c r="L432" s="102">
        <f>K432/J432*100</f>
        <v>58.9634</v>
      </c>
      <c r="M432" s="113"/>
      <c r="N432" s="113"/>
      <c r="O432" s="113"/>
      <c r="P432" s="113"/>
    </row>
    <row r="433" spans="1:16" s="109" customFormat="1" ht="13.5" customHeight="1">
      <c r="A433" s="110"/>
      <c r="B433" s="110"/>
      <c r="C433" s="110"/>
      <c r="D433" s="26" t="s">
        <v>81</v>
      </c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</row>
    <row r="434" spans="1:16" s="109" customFormat="1" ht="13.5" customHeight="1">
      <c r="A434" s="110"/>
      <c r="B434" s="110"/>
      <c r="C434" s="110"/>
      <c r="D434" s="26" t="s">
        <v>98</v>
      </c>
      <c r="E434" s="45">
        <f>SUM(I434,M434)</f>
        <v>38500</v>
      </c>
      <c r="F434" s="45">
        <f>SUM(J434,N434)</f>
        <v>50000</v>
      </c>
      <c r="G434" s="45">
        <f>SUM(K434,O434)</f>
        <v>29481.7</v>
      </c>
      <c r="H434" s="102">
        <f>G434/F434*100</f>
        <v>58.9634</v>
      </c>
      <c r="I434" s="113">
        <f>SUM(I436)</f>
        <v>38500</v>
      </c>
      <c r="J434" s="113">
        <f>SUM(J436)</f>
        <v>50000</v>
      </c>
      <c r="K434" s="113">
        <f>SUM(K436)</f>
        <v>29481.7</v>
      </c>
      <c r="L434" s="102">
        <f>K434/J434*100</f>
        <v>58.9634</v>
      </c>
      <c r="M434" s="113"/>
      <c r="N434" s="113"/>
      <c r="O434" s="113"/>
      <c r="P434" s="113"/>
    </row>
    <row r="435" spans="1:16" s="109" customFormat="1" ht="13.5" customHeight="1">
      <c r="A435" s="110"/>
      <c r="B435" s="110"/>
      <c r="C435" s="110"/>
      <c r="D435" s="26" t="s">
        <v>99</v>
      </c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</row>
    <row r="436" spans="1:16" s="109" customFormat="1" ht="13.5" customHeight="1">
      <c r="A436" s="110"/>
      <c r="B436" s="110"/>
      <c r="C436" s="110"/>
      <c r="D436" s="186" t="s">
        <v>85</v>
      </c>
      <c r="E436" s="45">
        <f>SUM(I436,M436)</f>
        <v>38500</v>
      </c>
      <c r="F436" s="45">
        <f aca="true" t="shared" si="43" ref="F436:G438">SUM(J436,N436)</f>
        <v>50000</v>
      </c>
      <c r="G436" s="45">
        <f t="shared" si="43"/>
        <v>29481.7</v>
      </c>
      <c r="H436" s="102">
        <f>G436/F436*100</f>
        <v>58.9634</v>
      </c>
      <c r="I436" s="113">
        <v>38500</v>
      </c>
      <c r="J436" s="113">
        <v>50000</v>
      </c>
      <c r="K436" s="113">
        <v>29481.7</v>
      </c>
      <c r="L436" s="102">
        <f>K436/J436*100</f>
        <v>58.9634</v>
      </c>
      <c r="M436" s="113"/>
      <c r="N436" s="113"/>
      <c r="O436" s="113"/>
      <c r="P436" s="113"/>
    </row>
    <row r="437" spans="1:16" s="109" customFormat="1" ht="13.5" customHeight="1">
      <c r="A437" s="27"/>
      <c r="B437" s="42">
        <v>85228</v>
      </c>
      <c r="C437" s="42"/>
      <c r="D437" s="43" t="s">
        <v>36</v>
      </c>
      <c r="E437" s="8">
        <f>SUM(I437,M437)</f>
        <v>353000</v>
      </c>
      <c r="F437" s="8">
        <f t="shared" si="43"/>
        <v>353000</v>
      </c>
      <c r="G437" s="8">
        <f t="shared" si="43"/>
        <v>230482.1</v>
      </c>
      <c r="H437" s="8">
        <f>G437/F437*100</f>
        <v>65.29237960339943</v>
      </c>
      <c r="I437" s="115">
        <f>SUM(I438)</f>
        <v>353000</v>
      </c>
      <c r="J437" s="115">
        <f>SUM(J438)</f>
        <v>353000</v>
      </c>
      <c r="K437" s="115">
        <f>SUM(K438)</f>
        <v>230482.1</v>
      </c>
      <c r="L437" s="8">
        <f>K437/J437*100</f>
        <v>65.29237960339943</v>
      </c>
      <c r="M437" s="113"/>
      <c r="N437" s="113"/>
      <c r="O437" s="113"/>
      <c r="P437" s="113"/>
    </row>
    <row r="438" spans="1:16" s="109" customFormat="1" ht="13.5" customHeight="1">
      <c r="A438" s="27"/>
      <c r="B438" s="42"/>
      <c r="C438" s="42"/>
      <c r="D438" s="26" t="s">
        <v>80</v>
      </c>
      <c r="E438" s="45">
        <f>SUM(I438,M438)</f>
        <v>353000</v>
      </c>
      <c r="F438" s="45">
        <f t="shared" si="43"/>
        <v>353000</v>
      </c>
      <c r="G438" s="45">
        <f t="shared" si="43"/>
        <v>230482.1</v>
      </c>
      <c r="H438" s="102">
        <f>G438/F438*100</f>
        <v>65.29237960339943</v>
      </c>
      <c r="I438" s="113">
        <f>SUM(I440)</f>
        <v>353000</v>
      </c>
      <c r="J438" s="113">
        <f>SUM(J440)</f>
        <v>353000</v>
      </c>
      <c r="K438" s="113">
        <f>SUM(K440)</f>
        <v>230482.1</v>
      </c>
      <c r="L438" s="102">
        <f>K438/J438*100</f>
        <v>65.29237960339943</v>
      </c>
      <c r="M438" s="113"/>
      <c r="N438" s="113"/>
      <c r="O438" s="113"/>
      <c r="P438" s="113"/>
    </row>
    <row r="439" spans="1:16" s="109" customFormat="1" ht="13.5" customHeight="1">
      <c r="A439" s="27"/>
      <c r="B439" s="42"/>
      <c r="C439" s="42"/>
      <c r="D439" s="26" t="s">
        <v>81</v>
      </c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</row>
    <row r="440" spans="1:16" s="109" customFormat="1" ht="13.5" customHeight="1" thickBot="1">
      <c r="A440" s="36"/>
      <c r="B440" s="47"/>
      <c r="C440" s="47"/>
      <c r="D440" s="35" t="s">
        <v>98</v>
      </c>
      <c r="E440" s="48">
        <f>SUM(I440,M440)</f>
        <v>353000</v>
      </c>
      <c r="F440" s="48">
        <f>SUM(J440,N440)</f>
        <v>353000</v>
      </c>
      <c r="G440" s="48">
        <f>SUM(K440,O440)</f>
        <v>230482.1</v>
      </c>
      <c r="H440" s="106">
        <f>G440/F440*100</f>
        <v>65.29237960339943</v>
      </c>
      <c r="I440" s="111">
        <f>SUM(I446)</f>
        <v>353000</v>
      </c>
      <c r="J440" s="111">
        <f>SUM(J446)</f>
        <v>353000</v>
      </c>
      <c r="K440" s="111">
        <f>SUM(K446)</f>
        <v>230482.1</v>
      </c>
      <c r="L440" s="106">
        <f>K440/J440*100</f>
        <v>65.29237960339943</v>
      </c>
      <c r="M440" s="111"/>
      <c r="N440" s="111"/>
      <c r="O440" s="111"/>
      <c r="P440" s="111"/>
    </row>
    <row r="441" spans="1:16" s="109" customFormat="1" ht="13.5" customHeight="1">
      <c r="A441" s="52"/>
      <c r="B441" s="79"/>
      <c r="C441" s="79"/>
      <c r="D441" s="80"/>
      <c r="E441" s="181"/>
      <c r="F441" s="181"/>
      <c r="G441" s="181"/>
      <c r="H441" s="181"/>
      <c r="I441" s="181"/>
      <c r="J441" s="182"/>
      <c r="K441" s="183"/>
      <c r="L441" s="181"/>
      <c r="M441" s="183"/>
      <c r="N441" s="183"/>
      <c r="O441" s="183"/>
      <c r="P441" s="183"/>
    </row>
    <row r="442" spans="1:16" s="109" customFormat="1" ht="13.5" customHeight="1">
      <c r="A442" s="263" t="s">
        <v>66</v>
      </c>
      <c r="B442" s="264"/>
      <c r="C442" s="264"/>
      <c r="D442" s="264"/>
      <c r="E442" s="264"/>
      <c r="F442" s="264"/>
      <c r="G442" s="264"/>
      <c r="H442" s="264"/>
      <c r="I442" s="264"/>
      <c r="J442" s="265"/>
      <c r="K442" s="265"/>
      <c r="L442" s="265"/>
      <c r="M442" s="265"/>
      <c r="N442" s="265"/>
      <c r="O442" s="265"/>
      <c r="P442" s="265"/>
    </row>
    <row r="443" spans="1:16" s="109" customFormat="1" ht="13.5" customHeight="1" thickBot="1">
      <c r="A443" s="138"/>
      <c r="B443" s="108"/>
      <c r="C443" s="108"/>
      <c r="D443" s="108"/>
      <c r="E443" s="108"/>
      <c r="F443" s="108"/>
      <c r="G443" s="108"/>
      <c r="H443" s="108"/>
      <c r="I443" s="108"/>
      <c r="J443" s="139"/>
      <c r="K443" s="139"/>
      <c r="L443" s="139"/>
      <c r="M443" s="139"/>
      <c r="N443" s="139"/>
      <c r="O443" s="139"/>
      <c r="P443" s="139"/>
    </row>
    <row r="444" spans="1:16" s="109" customFormat="1" ht="13.5" customHeight="1" thickBot="1">
      <c r="A444" s="6" t="s">
        <v>15</v>
      </c>
      <c r="B444" s="6" t="s">
        <v>16</v>
      </c>
      <c r="C444" s="6" t="s">
        <v>17</v>
      </c>
      <c r="D444" s="6" t="s">
        <v>18</v>
      </c>
      <c r="E444" s="7" t="s">
        <v>23</v>
      </c>
      <c r="F444" s="7" t="s">
        <v>24</v>
      </c>
      <c r="G444" s="7" t="s">
        <v>21</v>
      </c>
      <c r="H444" s="7" t="s">
        <v>22</v>
      </c>
      <c r="I444" s="7" t="s">
        <v>25</v>
      </c>
      <c r="J444" s="7" t="s">
        <v>131</v>
      </c>
      <c r="K444" s="7" t="s">
        <v>132</v>
      </c>
      <c r="L444" s="7" t="s">
        <v>133</v>
      </c>
      <c r="M444" s="7" t="s">
        <v>134</v>
      </c>
      <c r="N444" s="7" t="s">
        <v>135</v>
      </c>
      <c r="O444" s="7" t="s">
        <v>136</v>
      </c>
      <c r="P444" s="7" t="s">
        <v>137</v>
      </c>
    </row>
    <row r="445" spans="1:16" s="109" customFormat="1" ht="13.5" customHeight="1">
      <c r="A445" s="22"/>
      <c r="B445" s="37"/>
      <c r="C445" s="37"/>
      <c r="D445" s="21" t="s">
        <v>99</v>
      </c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</row>
    <row r="446" spans="1:16" s="109" customFormat="1" ht="13.5" customHeight="1" thickBot="1">
      <c r="A446" s="36"/>
      <c r="B446" s="36"/>
      <c r="C446" s="36"/>
      <c r="D446" s="185" t="s">
        <v>86</v>
      </c>
      <c r="E446" s="48">
        <f aca="true" t="shared" si="44" ref="E446:G447">SUM(I446,M446)</f>
        <v>353000</v>
      </c>
      <c r="F446" s="48">
        <f t="shared" si="44"/>
        <v>353000</v>
      </c>
      <c r="G446" s="48">
        <f t="shared" si="44"/>
        <v>230482.1</v>
      </c>
      <c r="H446" s="106">
        <f>G446/F446*100</f>
        <v>65.29237960339943</v>
      </c>
      <c r="I446" s="111">
        <v>353000</v>
      </c>
      <c r="J446" s="111">
        <v>353000</v>
      </c>
      <c r="K446" s="111">
        <v>230482.1</v>
      </c>
      <c r="L446" s="106">
        <f>K446/J446*100</f>
        <v>65.29237960339943</v>
      </c>
      <c r="M446" s="111"/>
      <c r="N446" s="111"/>
      <c r="O446" s="111"/>
      <c r="P446" s="111"/>
    </row>
    <row r="447" spans="1:16" s="109" customFormat="1" ht="13.5" customHeight="1">
      <c r="A447" s="37">
        <v>853</v>
      </c>
      <c r="B447" s="37"/>
      <c r="C447" s="37"/>
      <c r="D447" s="37" t="s">
        <v>154</v>
      </c>
      <c r="E447" s="38">
        <f t="shared" si="44"/>
        <v>320000</v>
      </c>
      <c r="F447" s="38">
        <f t="shared" si="44"/>
        <v>320000</v>
      </c>
      <c r="G447" s="38">
        <f t="shared" si="44"/>
        <v>164000.01</v>
      </c>
      <c r="H447" s="38">
        <f>G447/F447*100</f>
        <v>51.250003125</v>
      </c>
      <c r="I447" s="120"/>
      <c r="J447" s="112"/>
      <c r="K447" s="112"/>
      <c r="L447" s="112"/>
      <c r="M447" s="120">
        <f>SUM(M449)</f>
        <v>320000</v>
      </c>
      <c r="N447" s="120">
        <f>SUM(N449)</f>
        <v>320000</v>
      </c>
      <c r="O447" s="120">
        <f>SUM(O449)</f>
        <v>164000.01</v>
      </c>
      <c r="P447" s="38">
        <f>O447/N447*100</f>
        <v>51.250003125</v>
      </c>
    </row>
    <row r="448" spans="1:16" s="109" customFormat="1" ht="13.5" customHeight="1">
      <c r="A448" s="42"/>
      <c r="B448" s="42"/>
      <c r="C448" s="42"/>
      <c r="D448" s="42" t="s">
        <v>155</v>
      </c>
      <c r="E448" s="115"/>
      <c r="F448" s="115"/>
      <c r="G448" s="115"/>
      <c r="H448" s="115"/>
      <c r="I448" s="115"/>
      <c r="J448" s="113"/>
      <c r="K448" s="113"/>
      <c r="L448" s="113"/>
      <c r="M448" s="115"/>
      <c r="N448" s="115"/>
      <c r="O448" s="115"/>
      <c r="P448" s="115"/>
    </row>
    <row r="449" spans="1:16" s="109" customFormat="1" ht="13.5" customHeight="1">
      <c r="A449" s="27"/>
      <c r="B449" s="42">
        <v>85321</v>
      </c>
      <c r="C449" s="42"/>
      <c r="D449" s="43" t="s">
        <v>37</v>
      </c>
      <c r="E449" s="8">
        <f aca="true" t="shared" si="45" ref="E449:G450">SUM(I449,M449)</f>
        <v>320000</v>
      </c>
      <c r="F449" s="8">
        <f t="shared" si="45"/>
        <v>320000</v>
      </c>
      <c r="G449" s="8">
        <f t="shared" si="45"/>
        <v>164000.01</v>
      </c>
      <c r="H449" s="8">
        <f>G449/F449*100</f>
        <v>51.250003125</v>
      </c>
      <c r="I449" s="115"/>
      <c r="J449" s="113"/>
      <c r="K449" s="113"/>
      <c r="L449" s="113"/>
      <c r="M449" s="115">
        <f>SUM(M450)</f>
        <v>320000</v>
      </c>
      <c r="N449" s="115">
        <f>SUM(N450)</f>
        <v>320000</v>
      </c>
      <c r="O449" s="115">
        <f>SUM(O450)</f>
        <v>164000.01</v>
      </c>
      <c r="P449" s="8">
        <f>O449/N449*100</f>
        <v>51.250003125</v>
      </c>
    </row>
    <row r="450" spans="1:16" s="109" customFormat="1" ht="13.5" customHeight="1">
      <c r="A450" s="27"/>
      <c r="B450" s="42"/>
      <c r="C450" s="42"/>
      <c r="D450" s="26" t="s">
        <v>80</v>
      </c>
      <c r="E450" s="45">
        <f t="shared" si="45"/>
        <v>320000</v>
      </c>
      <c r="F450" s="45">
        <f t="shared" si="45"/>
        <v>320000</v>
      </c>
      <c r="G450" s="45">
        <f t="shared" si="45"/>
        <v>164000.01</v>
      </c>
      <c r="H450" s="102">
        <f>G450/F450*100</f>
        <v>51.250003125</v>
      </c>
      <c r="I450" s="113"/>
      <c r="J450" s="113"/>
      <c r="K450" s="113"/>
      <c r="L450" s="113"/>
      <c r="M450" s="113">
        <f>SUM(M452)</f>
        <v>320000</v>
      </c>
      <c r="N450" s="113">
        <f>SUM(N452)</f>
        <v>320000</v>
      </c>
      <c r="O450" s="113">
        <f>SUM(O452)</f>
        <v>164000.01</v>
      </c>
      <c r="P450" s="102">
        <f>O450/N450*100</f>
        <v>51.250003125</v>
      </c>
    </row>
    <row r="451" spans="1:16" s="109" customFormat="1" ht="13.5" customHeight="1">
      <c r="A451" s="27"/>
      <c r="B451" s="42"/>
      <c r="C451" s="42"/>
      <c r="D451" s="26" t="s">
        <v>81</v>
      </c>
      <c r="E451" s="113"/>
      <c r="F451" s="113"/>
      <c r="G451" s="102"/>
      <c r="H451" s="113"/>
      <c r="I451" s="113"/>
      <c r="J451" s="113"/>
      <c r="K451" s="113"/>
      <c r="L451" s="113"/>
      <c r="M451" s="113"/>
      <c r="N451" s="113"/>
      <c r="O451" s="113"/>
      <c r="P451" s="113"/>
    </row>
    <row r="452" spans="1:16" s="109" customFormat="1" ht="13.5" customHeight="1">
      <c r="A452" s="27"/>
      <c r="B452" s="42"/>
      <c r="C452" s="42"/>
      <c r="D452" s="26" t="s">
        <v>98</v>
      </c>
      <c r="E452" s="45">
        <f>SUM(I452,M452)</f>
        <v>320000</v>
      </c>
      <c r="F452" s="45">
        <f>SUM(J452,N452)</f>
        <v>320000</v>
      </c>
      <c r="G452" s="45">
        <f>SUM(K452,O452)</f>
        <v>164000.01</v>
      </c>
      <c r="H452" s="45">
        <f>G452/F452*100</f>
        <v>51.250003125</v>
      </c>
      <c r="I452" s="113"/>
      <c r="J452" s="113"/>
      <c r="K452" s="113"/>
      <c r="L452" s="113"/>
      <c r="M452" s="113">
        <f>SUM(M454:M455)</f>
        <v>320000</v>
      </c>
      <c r="N452" s="113">
        <f>SUM(N454:N455)</f>
        <v>320000</v>
      </c>
      <c r="O452" s="113">
        <f>SUM(O454:O455)</f>
        <v>164000.01</v>
      </c>
      <c r="P452" s="45">
        <f>O452/N452*100</f>
        <v>51.250003125</v>
      </c>
    </row>
    <row r="453" spans="1:16" s="109" customFormat="1" ht="13.5" customHeight="1">
      <c r="A453" s="27"/>
      <c r="B453" s="42"/>
      <c r="C453" s="42"/>
      <c r="D453" s="26" t="s">
        <v>99</v>
      </c>
      <c r="E453" s="113"/>
      <c r="F453" s="113"/>
      <c r="G453" s="102"/>
      <c r="H453" s="113"/>
      <c r="I453" s="113"/>
      <c r="J453" s="113"/>
      <c r="K453" s="113"/>
      <c r="L453" s="113"/>
      <c r="M453" s="113"/>
      <c r="N453" s="113"/>
      <c r="O453" s="113"/>
      <c r="P453" s="113"/>
    </row>
    <row r="454" spans="1:16" s="109" customFormat="1" ht="13.5" customHeight="1">
      <c r="A454" s="27"/>
      <c r="B454" s="42"/>
      <c r="C454" s="42"/>
      <c r="D454" s="186" t="s">
        <v>110</v>
      </c>
      <c r="E454" s="45">
        <f aca="true" t="shared" si="46" ref="E454:G455">SUM(I454,M454)</f>
        <v>217760</v>
      </c>
      <c r="F454" s="45">
        <f t="shared" si="46"/>
        <v>217760</v>
      </c>
      <c r="G454" s="45">
        <f t="shared" si="46"/>
        <v>109184.5</v>
      </c>
      <c r="H454" s="45">
        <f>G454/F454*100</f>
        <v>50.13983284349743</v>
      </c>
      <c r="I454" s="113"/>
      <c r="J454" s="113"/>
      <c r="K454" s="113"/>
      <c r="L454" s="113"/>
      <c r="M454" s="113">
        <v>217760</v>
      </c>
      <c r="N454" s="113">
        <v>217760</v>
      </c>
      <c r="O454" s="113">
        <v>109184.5</v>
      </c>
      <c r="P454" s="45">
        <f>O454/N454*100</f>
        <v>50.13983284349743</v>
      </c>
    </row>
    <row r="455" spans="1:16" s="109" customFormat="1" ht="13.5" customHeight="1">
      <c r="A455" s="27"/>
      <c r="B455" s="42"/>
      <c r="C455" s="42"/>
      <c r="D455" s="186" t="s">
        <v>111</v>
      </c>
      <c r="E455" s="45">
        <f t="shared" si="46"/>
        <v>102240</v>
      </c>
      <c r="F455" s="45">
        <f t="shared" si="46"/>
        <v>102240</v>
      </c>
      <c r="G455" s="45">
        <f t="shared" si="46"/>
        <v>54815.51</v>
      </c>
      <c r="H455" s="45">
        <f>G455/F455*100</f>
        <v>53.614544209702665</v>
      </c>
      <c r="I455" s="113"/>
      <c r="J455" s="113"/>
      <c r="K455" s="113"/>
      <c r="L455" s="113"/>
      <c r="M455" s="113">
        <v>102240</v>
      </c>
      <c r="N455" s="113">
        <v>102240</v>
      </c>
      <c r="O455" s="113">
        <v>54815.51</v>
      </c>
      <c r="P455" s="45">
        <f>O455/N455*100</f>
        <v>53.614544209702665</v>
      </c>
    </row>
    <row r="456" spans="1:16" s="109" customFormat="1" ht="13.5" customHeight="1">
      <c r="A456" s="110"/>
      <c r="B456" s="110"/>
      <c r="C456" s="110"/>
      <c r="D456" s="26" t="s">
        <v>91</v>
      </c>
      <c r="E456" s="113"/>
      <c r="F456" s="113"/>
      <c r="G456" s="102"/>
      <c r="H456" s="113"/>
      <c r="I456" s="113"/>
      <c r="J456" s="113"/>
      <c r="K456" s="113"/>
      <c r="L456" s="113"/>
      <c r="M456" s="113"/>
      <c r="N456" s="113"/>
      <c r="O456" s="113"/>
      <c r="P456" s="113"/>
    </row>
    <row r="457" spans="1:16" s="109" customFormat="1" ht="13.5" customHeight="1" thickBot="1">
      <c r="A457" s="118"/>
      <c r="B457" s="118"/>
      <c r="C457" s="118"/>
      <c r="D457" s="185" t="s">
        <v>90</v>
      </c>
      <c r="E457" s="48">
        <f aca="true" t="shared" si="47" ref="E457:G460">SUM(I457,M457)</f>
        <v>1000</v>
      </c>
      <c r="F457" s="48">
        <f t="shared" si="47"/>
        <v>1000</v>
      </c>
      <c r="G457" s="48">
        <f t="shared" si="47"/>
        <v>778.9</v>
      </c>
      <c r="H457" s="48">
        <f>G457/F457*100</f>
        <v>77.88999999999999</v>
      </c>
      <c r="I457" s="111"/>
      <c r="J457" s="111"/>
      <c r="K457" s="111"/>
      <c r="L457" s="111"/>
      <c r="M457" s="111">
        <v>1000</v>
      </c>
      <c r="N457" s="111">
        <v>1000</v>
      </c>
      <c r="O457" s="111">
        <v>778.9</v>
      </c>
      <c r="P457" s="48">
        <f>O457/N457*100</f>
        <v>77.88999999999999</v>
      </c>
    </row>
    <row r="458" spans="1:16" s="109" customFormat="1" ht="13.5" customHeight="1">
      <c r="A458" s="37">
        <v>854</v>
      </c>
      <c r="B458" s="37"/>
      <c r="C458" s="37"/>
      <c r="D458" s="37" t="s">
        <v>59</v>
      </c>
      <c r="E458" s="38"/>
      <c r="F458" s="38">
        <f t="shared" si="47"/>
        <v>8300</v>
      </c>
      <c r="G458" s="38">
        <f t="shared" si="47"/>
        <v>4040</v>
      </c>
      <c r="H458" s="38">
        <f>G458/F458*100</f>
        <v>48.674698795180724</v>
      </c>
      <c r="I458" s="112"/>
      <c r="J458" s="120">
        <f>SUM(J459)</f>
        <v>8300</v>
      </c>
      <c r="K458" s="120">
        <f>SUM(K459)</f>
        <v>4040</v>
      </c>
      <c r="L458" s="38">
        <f>K458/J458*100</f>
        <v>48.674698795180724</v>
      </c>
      <c r="M458" s="112"/>
      <c r="N458" s="112"/>
      <c r="O458" s="112"/>
      <c r="P458" s="112"/>
    </row>
    <row r="459" spans="1:16" s="109" customFormat="1" ht="13.5" customHeight="1">
      <c r="A459" s="27"/>
      <c r="B459" s="42">
        <v>85415</v>
      </c>
      <c r="C459" s="42"/>
      <c r="D459" s="43" t="s">
        <v>60</v>
      </c>
      <c r="E459" s="8"/>
      <c r="F459" s="8">
        <f t="shared" si="47"/>
        <v>8300</v>
      </c>
      <c r="G459" s="8">
        <f t="shared" si="47"/>
        <v>4040</v>
      </c>
      <c r="H459" s="8">
        <f>G459/F459*100</f>
        <v>48.674698795180724</v>
      </c>
      <c r="I459" s="113"/>
      <c r="J459" s="115">
        <f>SUM(J460)</f>
        <v>8300</v>
      </c>
      <c r="K459" s="115">
        <f>SUM(K460)</f>
        <v>4040</v>
      </c>
      <c r="L459" s="8">
        <f>K459/J459*100</f>
        <v>48.674698795180724</v>
      </c>
      <c r="M459" s="113"/>
      <c r="N459" s="113"/>
      <c r="O459" s="113"/>
      <c r="P459" s="113"/>
    </row>
    <row r="460" spans="1:16" s="109" customFormat="1" ht="13.5" customHeight="1">
      <c r="A460" s="110"/>
      <c r="B460" s="110"/>
      <c r="C460" s="110"/>
      <c r="D460" s="26" t="s">
        <v>80</v>
      </c>
      <c r="E460" s="45"/>
      <c r="F460" s="45">
        <f t="shared" si="47"/>
        <v>8300</v>
      </c>
      <c r="G460" s="45">
        <f t="shared" si="47"/>
        <v>4040</v>
      </c>
      <c r="H460" s="45">
        <f>G460/F460*100</f>
        <v>48.674698795180724</v>
      </c>
      <c r="I460" s="113"/>
      <c r="J460" s="113">
        <f>SUM(J462)</f>
        <v>8300</v>
      </c>
      <c r="K460" s="113">
        <f>SUM(K462)</f>
        <v>4040</v>
      </c>
      <c r="L460" s="45">
        <f>K460/J460*100</f>
        <v>48.674698795180724</v>
      </c>
      <c r="M460" s="113"/>
      <c r="N460" s="113"/>
      <c r="O460" s="113"/>
      <c r="P460" s="113"/>
    </row>
    <row r="461" spans="1:16" s="109" customFormat="1" ht="13.5" customHeight="1">
      <c r="A461" s="110"/>
      <c r="B461" s="110"/>
      <c r="C461" s="110"/>
      <c r="D461" s="26" t="s">
        <v>81</v>
      </c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</row>
    <row r="462" spans="1:16" s="109" customFormat="1" ht="13.5" customHeight="1" thickBot="1">
      <c r="A462" s="118"/>
      <c r="B462" s="118"/>
      <c r="C462" s="118"/>
      <c r="D462" s="35" t="s">
        <v>112</v>
      </c>
      <c r="E462" s="48"/>
      <c r="F462" s="48">
        <f aca="true" t="shared" si="48" ref="F462:G465">SUM(J462,N462)</f>
        <v>8300</v>
      </c>
      <c r="G462" s="48">
        <f t="shared" si="48"/>
        <v>4040</v>
      </c>
      <c r="H462" s="48">
        <f>G462/F462*100</f>
        <v>48.674698795180724</v>
      </c>
      <c r="I462" s="111"/>
      <c r="J462" s="111">
        <v>8300</v>
      </c>
      <c r="K462" s="111">
        <v>4040</v>
      </c>
      <c r="L462" s="48">
        <f aca="true" t="shared" si="49" ref="L462:L480">K462/J462*100</f>
        <v>48.674698795180724</v>
      </c>
      <c r="M462" s="111"/>
      <c r="N462" s="111"/>
      <c r="O462" s="111"/>
      <c r="P462" s="111"/>
    </row>
    <row r="463" spans="1:16" s="109" customFormat="1" ht="13.5" customHeight="1">
      <c r="A463" s="37">
        <v>921</v>
      </c>
      <c r="B463" s="37"/>
      <c r="C463" s="37"/>
      <c r="D463" s="37" t="s">
        <v>52</v>
      </c>
      <c r="E463" s="38"/>
      <c r="F463" s="38">
        <f t="shared" si="48"/>
        <v>9000</v>
      </c>
      <c r="G463" s="38">
        <f t="shared" si="48"/>
        <v>3000</v>
      </c>
      <c r="H463" s="38">
        <f>G463/F463*100</f>
        <v>33.33333333333333</v>
      </c>
      <c r="I463" s="120"/>
      <c r="J463" s="120">
        <f>SUM(J464,J471)</f>
        <v>9000</v>
      </c>
      <c r="K463" s="120">
        <f>SUM(K464,K471)</f>
        <v>3000</v>
      </c>
      <c r="L463" s="38">
        <f t="shared" si="49"/>
        <v>33.33333333333333</v>
      </c>
      <c r="M463" s="112"/>
      <c r="N463" s="112"/>
      <c r="O463" s="112"/>
      <c r="P463" s="112"/>
    </row>
    <row r="464" spans="1:16" s="109" customFormat="1" ht="13.5" customHeight="1">
      <c r="A464" s="42"/>
      <c r="B464" s="42">
        <v>92105</v>
      </c>
      <c r="C464" s="27"/>
      <c r="D464" s="50" t="s">
        <v>156</v>
      </c>
      <c r="E464" s="8"/>
      <c r="F464" s="8">
        <f t="shared" si="48"/>
        <v>6000</v>
      </c>
      <c r="G464" s="8"/>
      <c r="H464" s="8"/>
      <c r="I464" s="115"/>
      <c r="J464" s="115">
        <f>SUM(J465)</f>
        <v>6000</v>
      </c>
      <c r="K464" s="115"/>
      <c r="L464" s="8"/>
      <c r="M464" s="113"/>
      <c r="N464" s="113"/>
      <c r="O464" s="113"/>
      <c r="P464" s="113"/>
    </row>
    <row r="465" spans="1:16" s="109" customFormat="1" ht="13.5" customHeight="1">
      <c r="A465" s="42"/>
      <c r="B465" s="42"/>
      <c r="C465" s="42"/>
      <c r="D465" s="26" t="s">
        <v>80</v>
      </c>
      <c r="E465" s="45"/>
      <c r="F465" s="45">
        <f t="shared" si="48"/>
        <v>6000</v>
      </c>
      <c r="G465" s="45"/>
      <c r="H465" s="45"/>
      <c r="I465" s="113"/>
      <c r="J465" s="113">
        <f>SUM(J467)</f>
        <v>6000</v>
      </c>
      <c r="K465" s="113"/>
      <c r="L465" s="45"/>
      <c r="M465" s="113"/>
      <c r="N465" s="113"/>
      <c r="O465" s="113"/>
      <c r="P465" s="113"/>
    </row>
    <row r="466" spans="1:16" s="109" customFormat="1" ht="13.5" customHeight="1">
      <c r="A466" s="42"/>
      <c r="B466" s="42"/>
      <c r="C466" s="42"/>
      <c r="D466" s="26" t="s">
        <v>81</v>
      </c>
      <c r="E466" s="113"/>
      <c r="F466" s="113"/>
      <c r="G466" s="113"/>
      <c r="H466" s="45"/>
      <c r="I466" s="113"/>
      <c r="J466" s="113"/>
      <c r="K466" s="113"/>
      <c r="L466" s="45"/>
      <c r="M466" s="113"/>
      <c r="N466" s="113"/>
      <c r="O466" s="113"/>
      <c r="P466" s="113"/>
    </row>
    <row r="467" spans="1:16" s="109" customFormat="1" ht="13.5" customHeight="1">
      <c r="A467" s="42"/>
      <c r="B467" s="42"/>
      <c r="C467" s="42"/>
      <c r="D467" s="26" t="s">
        <v>98</v>
      </c>
      <c r="E467" s="45"/>
      <c r="F467" s="45">
        <f>SUM(J467,N467)</f>
        <v>6000</v>
      </c>
      <c r="G467" s="45"/>
      <c r="H467" s="45"/>
      <c r="I467" s="113"/>
      <c r="J467" s="113">
        <f>SUM(J469:J470)</f>
        <v>6000</v>
      </c>
      <c r="K467" s="113"/>
      <c r="L467" s="45"/>
      <c r="M467" s="113"/>
      <c r="N467" s="113"/>
      <c r="O467" s="113"/>
      <c r="P467" s="113"/>
    </row>
    <row r="468" spans="1:16" s="109" customFormat="1" ht="13.5" customHeight="1">
      <c r="A468" s="42"/>
      <c r="B468" s="42"/>
      <c r="C468" s="42"/>
      <c r="D468" s="26" t="s">
        <v>99</v>
      </c>
      <c r="E468" s="113"/>
      <c r="F468" s="113"/>
      <c r="G468" s="113"/>
      <c r="H468" s="45"/>
      <c r="I468" s="113"/>
      <c r="J468" s="113"/>
      <c r="K468" s="113"/>
      <c r="L468" s="45"/>
      <c r="M468" s="113"/>
      <c r="N468" s="113"/>
      <c r="O468" s="113"/>
      <c r="P468" s="113"/>
    </row>
    <row r="469" spans="1:16" s="109" customFormat="1" ht="13.5" customHeight="1">
      <c r="A469" s="42"/>
      <c r="B469" s="42"/>
      <c r="C469" s="42"/>
      <c r="D469" s="186" t="s">
        <v>85</v>
      </c>
      <c r="E469" s="45"/>
      <c r="F469" s="45">
        <f aca="true" t="shared" si="50" ref="F469:G472">SUM(J469,N469)</f>
        <v>700</v>
      </c>
      <c r="G469" s="45"/>
      <c r="H469" s="45"/>
      <c r="I469" s="113"/>
      <c r="J469" s="113">
        <v>700</v>
      </c>
      <c r="K469" s="113"/>
      <c r="L469" s="45"/>
      <c r="M469" s="113"/>
      <c r="N469" s="113"/>
      <c r="O469" s="113"/>
      <c r="P469" s="113"/>
    </row>
    <row r="470" spans="1:16" s="109" customFormat="1" ht="13.5" customHeight="1">
      <c r="A470" s="42"/>
      <c r="B470" s="42"/>
      <c r="C470" s="42"/>
      <c r="D470" s="186" t="s">
        <v>86</v>
      </c>
      <c r="E470" s="45"/>
      <c r="F470" s="45">
        <f t="shared" si="50"/>
        <v>5300</v>
      </c>
      <c r="G470" s="45"/>
      <c r="H470" s="45"/>
      <c r="I470" s="113"/>
      <c r="J470" s="113">
        <v>5300</v>
      </c>
      <c r="K470" s="113"/>
      <c r="L470" s="45"/>
      <c r="M470" s="113"/>
      <c r="N470" s="113"/>
      <c r="O470" s="113"/>
      <c r="P470" s="113"/>
    </row>
    <row r="471" spans="1:16" s="109" customFormat="1" ht="13.5" customHeight="1">
      <c r="A471" s="42"/>
      <c r="B471" s="84">
        <v>92116</v>
      </c>
      <c r="C471" s="84"/>
      <c r="D471" s="85" t="s">
        <v>68</v>
      </c>
      <c r="E471" s="8"/>
      <c r="F471" s="8">
        <f t="shared" si="50"/>
        <v>3000</v>
      </c>
      <c r="G471" s="8">
        <f t="shared" si="50"/>
        <v>3000</v>
      </c>
      <c r="H471" s="8">
        <f>G471/F471*100</f>
        <v>100</v>
      </c>
      <c r="I471" s="115"/>
      <c r="J471" s="115">
        <f>SUM(J472)</f>
        <v>3000</v>
      </c>
      <c r="K471" s="115">
        <f>SUM(K472)</f>
        <v>3000</v>
      </c>
      <c r="L471" s="8">
        <f t="shared" si="49"/>
        <v>100</v>
      </c>
      <c r="M471" s="113"/>
      <c r="N471" s="113"/>
      <c r="O471" s="113"/>
      <c r="P471" s="113"/>
    </row>
    <row r="472" spans="1:16" s="109" customFormat="1" ht="13.5" customHeight="1">
      <c r="A472" s="42"/>
      <c r="B472" s="84"/>
      <c r="C472" s="84"/>
      <c r="D472" s="26" t="s">
        <v>80</v>
      </c>
      <c r="E472" s="45"/>
      <c r="F472" s="45">
        <f t="shared" si="50"/>
        <v>3000</v>
      </c>
      <c r="G472" s="45">
        <f t="shared" si="50"/>
        <v>3000</v>
      </c>
      <c r="H472" s="45">
        <f>G472/F472*100</f>
        <v>100</v>
      </c>
      <c r="I472" s="113"/>
      <c r="J472" s="113">
        <f>SUM(J474)</f>
        <v>3000</v>
      </c>
      <c r="K472" s="113">
        <f>SUM(K474)</f>
        <v>3000</v>
      </c>
      <c r="L472" s="45">
        <f t="shared" si="49"/>
        <v>100</v>
      </c>
      <c r="M472" s="113"/>
      <c r="N472" s="113"/>
      <c r="O472" s="113"/>
      <c r="P472" s="113"/>
    </row>
    <row r="473" spans="1:16" s="109" customFormat="1" ht="13.5" customHeight="1">
      <c r="A473" s="42"/>
      <c r="B473" s="84"/>
      <c r="C473" s="84"/>
      <c r="D473" s="26" t="s">
        <v>81</v>
      </c>
      <c r="E473" s="113"/>
      <c r="F473" s="113"/>
      <c r="G473" s="113"/>
      <c r="H473" s="45"/>
      <c r="I473" s="113"/>
      <c r="J473" s="113"/>
      <c r="K473" s="113"/>
      <c r="L473" s="45"/>
      <c r="M473" s="113"/>
      <c r="N473" s="113"/>
      <c r="O473" s="113"/>
      <c r="P473" s="113"/>
    </row>
    <row r="474" spans="1:16" s="109" customFormat="1" ht="13.5" customHeight="1">
      <c r="A474" s="42"/>
      <c r="B474" s="84"/>
      <c r="C474" s="84"/>
      <c r="D474" s="26" t="s">
        <v>109</v>
      </c>
      <c r="E474" s="45"/>
      <c r="F474" s="45">
        <f>SUM(J474,N474)</f>
        <v>3000</v>
      </c>
      <c r="G474" s="45">
        <f>SUM(K474,O474)</f>
        <v>3000</v>
      </c>
      <c r="H474" s="45">
        <f>G474/F474*100</f>
        <v>100</v>
      </c>
      <c r="I474" s="113"/>
      <c r="J474" s="113">
        <f>SUM(J476)</f>
        <v>3000</v>
      </c>
      <c r="K474" s="113">
        <f>SUM(K476)</f>
        <v>3000</v>
      </c>
      <c r="L474" s="45">
        <f t="shared" si="49"/>
        <v>100</v>
      </c>
      <c r="M474" s="113"/>
      <c r="N474" s="113"/>
      <c r="O474" s="113"/>
      <c r="P474" s="113"/>
    </row>
    <row r="475" spans="1:16" s="109" customFormat="1" ht="13.5" customHeight="1">
      <c r="A475" s="42"/>
      <c r="B475" s="84"/>
      <c r="C475" s="84"/>
      <c r="D475" s="26" t="s">
        <v>108</v>
      </c>
      <c r="E475" s="113"/>
      <c r="F475" s="113"/>
      <c r="G475" s="113"/>
      <c r="H475" s="45"/>
      <c r="I475" s="113"/>
      <c r="J475" s="113"/>
      <c r="K475" s="113"/>
      <c r="L475" s="45"/>
      <c r="M475" s="113"/>
      <c r="N475" s="113"/>
      <c r="O475" s="113"/>
      <c r="P475" s="113"/>
    </row>
    <row r="476" spans="1:16" s="109" customFormat="1" ht="13.5" customHeight="1" thickBot="1">
      <c r="A476" s="146"/>
      <c r="B476" s="71"/>
      <c r="C476" s="71"/>
      <c r="D476" s="164" t="s">
        <v>122</v>
      </c>
      <c r="E476" s="74"/>
      <c r="F476" s="74">
        <f>SUM(J476,N476)</f>
        <v>3000</v>
      </c>
      <c r="G476" s="74">
        <f>SUM(K476,O476)</f>
        <v>3000</v>
      </c>
      <c r="H476" s="74">
        <f>G476/F476*100</f>
        <v>100</v>
      </c>
      <c r="I476" s="163"/>
      <c r="J476" s="163">
        <v>3000</v>
      </c>
      <c r="K476" s="163">
        <v>3000</v>
      </c>
      <c r="L476" s="74">
        <f t="shared" si="49"/>
        <v>100</v>
      </c>
      <c r="M476" s="163"/>
      <c r="N476" s="163"/>
      <c r="O476" s="163"/>
      <c r="P476" s="163"/>
    </row>
    <row r="477" spans="1:16" s="109" customFormat="1" ht="13.5" customHeight="1" thickBot="1">
      <c r="A477" s="122"/>
      <c r="B477" s="123"/>
      <c r="C477" s="123"/>
      <c r="D477" s="124" t="s">
        <v>92</v>
      </c>
      <c r="E477" s="9">
        <f>SUM(I477,M477)</f>
        <v>32866624</v>
      </c>
      <c r="F477" s="9">
        <f aca="true" t="shared" si="51" ref="F477:G480">SUM(J477,N477)</f>
        <v>33792033.92</v>
      </c>
      <c r="G477" s="9">
        <f t="shared" si="51"/>
        <v>16138829.559999997</v>
      </c>
      <c r="H477" s="168">
        <f>G477/F477*100</f>
        <v>47.759272490692375</v>
      </c>
      <c r="I477" s="9">
        <f>SUM(I253,I260,I275,I307,I322,I340,I352,I375,I403,I388,I447,I458,I463)</f>
        <v>23287882</v>
      </c>
      <c r="J477" s="9">
        <f>SUM(J253,J260,J275,J307,J322,J340,J352,J375,J403,J388,J447,J458,J463)</f>
        <v>23609125.92</v>
      </c>
      <c r="K477" s="9">
        <f>SUM(K253,K260,K275,K307,K322,K340,K352,K375,K403,K388,K447,K458,K463)</f>
        <v>11268989.859999998</v>
      </c>
      <c r="L477" s="168">
        <f t="shared" si="49"/>
        <v>47.73149966748111</v>
      </c>
      <c r="M477" s="9">
        <f>SUM(M253,M260,M275,M307,M322,M340,M352,M375,M403,M388,M447,M458,M463)</f>
        <v>9578742</v>
      </c>
      <c r="N477" s="9">
        <f>SUM(N253,N260,N275,N307,N322,N340,N352,N375,N403,N388,N447,N458,N463)</f>
        <v>10182908</v>
      </c>
      <c r="O477" s="9">
        <f>SUM(O253,O260,O275,O307,O322,O340,O352,O375,O403,O388,O447,O458,O463)</f>
        <v>4869839.699999999</v>
      </c>
      <c r="P477" s="168">
        <f>O477/N477*100</f>
        <v>47.82366392782886</v>
      </c>
    </row>
    <row r="478" spans="1:16" s="109" customFormat="1" ht="13.5" customHeight="1">
      <c r="A478" s="42"/>
      <c r="B478" s="42"/>
      <c r="C478" s="42"/>
      <c r="D478" s="63" t="s">
        <v>80</v>
      </c>
      <c r="E478" s="88">
        <f>SUM(I478,M478)</f>
        <v>32866624</v>
      </c>
      <c r="F478" s="88">
        <f t="shared" si="51"/>
        <v>33192033.92</v>
      </c>
      <c r="G478" s="88">
        <f t="shared" si="51"/>
        <v>16138829.559999997</v>
      </c>
      <c r="H478" s="56">
        <f>G478/F478*100</f>
        <v>48.62259902149436</v>
      </c>
      <c r="I478" s="88">
        <f>SUM(I255,I262,I270,I277,I285,I291,I301,I309,I315,I327,I333,I342,I355,I368,I377,I383,I391,I405,I409,I415,I421,I432,I438,I450,I460,I465,I472)</f>
        <v>23287882</v>
      </c>
      <c r="J478" s="88">
        <f>SUM(J255,J262,J270,J277,J285,J291,J301,J309,J315,J327,J333,J342,J355,J368,J377,J383,J391,J405,J409,J415,J421,J432,J438,J450,J460,J465,J472)</f>
        <v>23609125.92</v>
      </c>
      <c r="K478" s="88">
        <f>SUM(K255,K262,K270,K277,K285,K291,K301,K309,K315,K327,K333,K342,K355,K368,K377,K383,K391,K405,K409,K415,K421,K432,K438,K450,K460,K465,K472)</f>
        <v>11268989.859999998</v>
      </c>
      <c r="L478" s="56">
        <f t="shared" si="49"/>
        <v>47.73149966748111</v>
      </c>
      <c r="M478" s="88">
        <f>SUM(M255,M262,M270,M277,M285,M291,M301,M309,M315,M327,M333,M342,M355,M368,M377,M383,M391,M405,M409,M415,M421,M432,M438,M450,M460,M465,M472)</f>
        <v>9578742</v>
      </c>
      <c r="N478" s="88">
        <f>SUM(N255,N262,N270,N277,N285,N291,N301,N309,N315,N327,N333,N342,N355,N368,N377,N383,N391,N405,N409,N415,N421,N432,N438,N450,N460,N465,N472)</f>
        <v>9582908</v>
      </c>
      <c r="O478" s="88">
        <f>SUM(O255,O262,O270,O277,O285,O291,O301,O309,O315,O327,O333,O342,O355,O368,O377,O383,O391,O405,O409,O415,O421,O432,O438,O450,O460,O465,O472)</f>
        <v>4869839.699999999</v>
      </c>
      <c r="P478" s="56">
        <f>O478/N478*100</f>
        <v>50.817974042952294</v>
      </c>
    </row>
    <row r="479" spans="1:16" s="109" customFormat="1" ht="13.5" customHeight="1" thickBot="1">
      <c r="A479" s="42"/>
      <c r="B479" s="42"/>
      <c r="C479" s="42"/>
      <c r="D479" s="26" t="s">
        <v>87</v>
      </c>
      <c r="E479" s="91"/>
      <c r="F479" s="91">
        <f t="shared" si="51"/>
        <v>600000</v>
      </c>
      <c r="G479" s="91"/>
      <c r="H479" s="48"/>
      <c r="I479" s="91"/>
      <c r="J479" s="91"/>
      <c r="K479" s="91"/>
      <c r="L479" s="48"/>
      <c r="M479" s="91"/>
      <c r="N479" s="91">
        <f>SUM(N364)</f>
        <v>600000</v>
      </c>
      <c r="O479" s="91"/>
      <c r="P479" s="48"/>
    </row>
    <row r="480" spans="1:16" s="109" customFormat="1" ht="13.5" customHeight="1" thickBot="1">
      <c r="A480" s="122"/>
      <c r="B480" s="123"/>
      <c r="C480" s="123"/>
      <c r="D480" s="124" t="s">
        <v>78</v>
      </c>
      <c r="E480" s="9">
        <f>SUM(I480,M480)</f>
        <v>32866624</v>
      </c>
      <c r="F480" s="9">
        <f t="shared" si="51"/>
        <v>33792033.92</v>
      </c>
      <c r="G480" s="9">
        <f t="shared" si="51"/>
        <v>16138829.559999997</v>
      </c>
      <c r="H480" s="168">
        <f>G480/F480*100</f>
        <v>47.759272490692375</v>
      </c>
      <c r="I480" s="9">
        <f>SUM(I478:I479)</f>
        <v>23287882</v>
      </c>
      <c r="J480" s="9">
        <f>SUM(J478:J479)</f>
        <v>23609125.92</v>
      </c>
      <c r="K480" s="9">
        <f>SUM(K478:K479)</f>
        <v>11268989.859999998</v>
      </c>
      <c r="L480" s="168">
        <f t="shared" si="49"/>
        <v>47.73149966748111</v>
      </c>
      <c r="M480" s="9">
        <f>SUM(M478:M479)</f>
        <v>9578742</v>
      </c>
      <c r="N480" s="9">
        <f>SUM(N478:N479)</f>
        <v>10182908</v>
      </c>
      <c r="O480" s="9">
        <f>SUM(O478:O479)</f>
        <v>4869839.699999999</v>
      </c>
      <c r="P480" s="168">
        <f>O480/N480*100</f>
        <v>47.82366392782886</v>
      </c>
    </row>
    <row r="481" spans="1:10" s="109" customFormat="1" ht="13.5" customHeight="1">
      <c r="A481" s="125"/>
      <c r="B481" s="126"/>
      <c r="C481" s="126"/>
      <c r="D481" s="127"/>
      <c r="E481" s="128"/>
      <c r="F481" s="128"/>
      <c r="G481" s="128"/>
      <c r="H481" s="128"/>
      <c r="I481" s="128"/>
      <c r="J481" s="129"/>
    </row>
    <row r="482" spans="1:10" s="109" customFormat="1" ht="13.5" customHeight="1">
      <c r="A482" s="125"/>
      <c r="B482" s="126"/>
      <c r="C482" s="126"/>
      <c r="D482" s="127"/>
      <c r="E482" s="128"/>
      <c r="F482" s="128"/>
      <c r="G482" s="128"/>
      <c r="H482" s="128"/>
      <c r="I482" s="128"/>
      <c r="J482" s="129"/>
    </row>
    <row r="483" spans="1:10" s="109" customFormat="1" ht="13.5" customHeight="1">
      <c r="A483" s="125"/>
      <c r="B483" s="126"/>
      <c r="C483" s="126"/>
      <c r="D483" s="127"/>
      <c r="E483" s="128"/>
      <c r="F483" s="128"/>
      <c r="G483" s="128"/>
      <c r="H483" s="128"/>
      <c r="I483" s="128"/>
      <c r="J483" s="129"/>
    </row>
    <row r="484" spans="1:10" s="109" customFormat="1" ht="13.5" customHeight="1">
      <c r="A484" s="125"/>
      <c r="B484" s="126"/>
      <c r="C484" s="126"/>
      <c r="D484" s="127"/>
      <c r="E484" s="128"/>
      <c r="F484" s="128"/>
      <c r="G484" s="128"/>
      <c r="H484" s="128"/>
      <c r="I484" s="128"/>
      <c r="J484" s="129"/>
    </row>
    <row r="485" spans="1:16" s="109" customFormat="1" ht="13.5" customHeight="1">
      <c r="A485" s="128"/>
      <c r="B485" s="317"/>
      <c r="C485" s="317"/>
      <c r="D485" s="318" t="s">
        <v>159</v>
      </c>
      <c r="E485" s="319">
        <f aca="true" t="shared" si="52" ref="E485:G488">E228-E477</f>
        <v>0</v>
      </c>
      <c r="F485" s="319">
        <f t="shared" si="52"/>
        <v>0</v>
      </c>
      <c r="G485" s="319">
        <f t="shared" si="52"/>
        <v>971142.360000005</v>
      </c>
      <c r="H485" s="317"/>
      <c r="I485" s="319">
        <f aca="true" t="shared" si="53" ref="I485:K488">I228-I477</f>
        <v>0</v>
      </c>
      <c r="J485" s="319">
        <f t="shared" si="53"/>
        <v>0</v>
      </c>
      <c r="K485" s="319">
        <f t="shared" si="53"/>
        <v>263290.0600000024</v>
      </c>
      <c r="L485" s="320"/>
      <c r="M485" s="319">
        <f aca="true" t="shared" si="54" ref="M485:O488">M228-M477</f>
        <v>0</v>
      </c>
      <c r="N485" s="319">
        <f t="shared" si="54"/>
        <v>0</v>
      </c>
      <c r="O485" s="319">
        <f t="shared" si="54"/>
        <v>707852.3000000007</v>
      </c>
      <c r="P485" s="320"/>
    </row>
    <row r="486" spans="1:16" s="109" customFormat="1" ht="13.5" customHeight="1">
      <c r="A486" s="128"/>
      <c r="B486" s="317"/>
      <c r="C486" s="317"/>
      <c r="D486" s="318"/>
      <c r="E486" s="319">
        <f t="shared" si="52"/>
        <v>0</v>
      </c>
      <c r="F486" s="319">
        <f t="shared" si="52"/>
        <v>0</v>
      </c>
      <c r="G486" s="319">
        <f t="shared" si="52"/>
        <v>971142.360000005</v>
      </c>
      <c r="H486" s="317"/>
      <c r="I486" s="319">
        <f t="shared" si="53"/>
        <v>0</v>
      </c>
      <c r="J486" s="319">
        <f t="shared" si="53"/>
        <v>0</v>
      </c>
      <c r="K486" s="319">
        <f t="shared" si="53"/>
        <v>263290.0600000024</v>
      </c>
      <c r="L486" s="320"/>
      <c r="M486" s="319">
        <f t="shared" si="54"/>
        <v>0</v>
      </c>
      <c r="N486" s="319">
        <f t="shared" si="54"/>
        <v>0</v>
      </c>
      <c r="O486" s="319">
        <f t="shared" si="54"/>
        <v>707852.3000000007</v>
      </c>
      <c r="P486" s="320"/>
    </row>
    <row r="487" spans="1:16" s="109" customFormat="1" ht="13.5" customHeight="1">
      <c r="A487" s="128"/>
      <c r="B487" s="317"/>
      <c r="C487" s="317"/>
      <c r="D487" s="318"/>
      <c r="E487" s="319">
        <f t="shared" si="52"/>
        <v>0</v>
      </c>
      <c r="F487" s="319">
        <f t="shared" si="52"/>
        <v>0</v>
      </c>
      <c r="G487" s="319">
        <f t="shared" si="52"/>
        <v>0</v>
      </c>
      <c r="H487" s="317"/>
      <c r="I487" s="319">
        <f t="shared" si="53"/>
        <v>0</v>
      </c>
      <c r="J487" s="319">
        <f t="shared" si="53"/>
        <v>0</v>
      </c>
      <c r="K487" s="319">
        <f t="shared" si="53"/>
        <v>0</v>
      </c>
      <c r="L487" s="320"/>
      <c r="M487" s="319">
        <f t="shared" si="54"/>
        <v>0</v>
      </c>
      <c r="N487" s="319">
        <f t="shared" si="54"/>
        <v>0</v>
      </c>
      <c r="O487" s="319">
        <f t="shared" si="54"/>
        <v>0</v>
      </c>
      <c r="P487" s="320"/>
    </row>
    <row r="488" spans="1:16" s="109" customFormat="1" ht="13.5" customHeight="1">
      <c r="A488" s="128"/>
      <c r="B488" s="317"/>
      <c r="C488" s="317"/>
      <c r="D488" s="318"/>
      <c r="E488" s="319">
        <f t="shared" si="52"/>
        <v>0</v>
      </c>
      <c r="F488" s="319">
        <f t="shared" si="52"/>
        <v>0</v>
      </c>
      <c r="G488" s="319">
        <f t="shared" si="52"/>
        <v>971142.360000005</v>
      </c>
      <c r="H488" s="317"/>
      <c r="I488" s="319">
        <f t="shared" si="53"/>
        <v>0</v>
      </c>
      <c r="J488" s="319">
        <f t="shared" si="53"/>
        <v>0</v>
      </c>
      <c r="K488" s="319">
        <f t="shared" si="53"/>
        <v>263290.0600000024</v>
      </c>
      <c r="L488" s="320"/>
      <c r="M488" s="319">
        <f t="shared" si="54"/>
        <v>0</v>
      </c>
      <c r="N488" s="319">
        <f t="shared" si="54"/>
        <v>0</v>
      </c>
      <c r="O488" s="319">
        <f t="shared" si="54"/>
        <v>707852.3000000007</v>
      </c>
      <c r="P488" s="320"/>
    </row>
    <row r="489" spans="1:16" s="109" customFormat="1" ht="13.5" customHeight="1">
      <c r="A489" s="128"/>
      <c r="B489" s="317"/>
      <c r="C489" s="317"/>
      <c r="D489" s="318"/>
      <c r="E489" s="319"/>
      <c r="F489" s="319"/>
      <c r="G489" s="317"/>
      <c r="H489" s="319"/>
      <c r="I489" s="319"/>
      <c r="J489" s="321"/>
      <c r="K489" s="320"/>
      <c r="L489" s="320"/>
      <c r="M489" s="320"/>
      <c r="N489" s="320"/>
      <c r="O489" s="320"/>
      <c r="P489" s="320"/>
    </row>
    <row r="490" spans="1:16" s="109" customFormat="1" ht="13.5" customHeight="1">
      <c r="A490" s="128"/>
      <c r="B490" s="317"/>
      <c r="C490" s="317"/>
      <c r="D490" s="318"/>
      <c r="E490" s="319"/>
      <c r="F490" s="317"/>
      <c r="G490" s="317"/>
      <c r="H490" s="317"/>
      <c r="I490" s="317"/>
      <c r="J490" s="321"/>
      <c r="K490" s="320"/>
      <c r="L490" s="320"/>
      <c r="M490" s="320"/>
      <c r="N490" s="320"/>
      <c r="O490" s="320"/>
      <c r="P490" s="320"/>
    </row>
    <row r="491" spans="1:16" s="109" customFormat="1" ht="13.5" customHeight="1">
      <c r="A491" s="128"/>
      <c r="B491" s="317"/>
      <c r="C491" s="317"/>
      <c r="D491" s="318" t="s">
        <v>160</v>
      </c>
      <c r="E491" s="319">
        <f>E480-E322</f>
        <v>32849364</v>
      </c>
      <c r="F491" s="319">
        <f>F480-F322</f>
        <v>33591593.92</v>
      </c>
      <c r="G491" s="319">
        <f>G480-G322</f>
        <v>16074275.079999996</v>
      </c>
      <c r="H491" s="317"/>
      <c r="I491" s="319">
        <f>I480-I322</f>
        <v>23270622</v>
      </c>
      <c r="J491" s="319">
        <f>J480-J322</f>
        <v>23408685.92</v>
      </c>
      <c r="K491" s="319">
        <f>K480-K322</f>
        <v>11204435.379999997</v>
      </c>
      <c r="L491" s="320"/>
      <c r="M491" s="319">
        <f>M480-M322</f>
        <v>9578742</v>
      </c>
      <c r="N491" s="319">
        <f>N480-N322</f>
        <v>10182908</v>
      </c>
      <c r="O491" s="319">
        <f>O480-O322</f>
        <v>4869839.699999999</v>
      </c>
      <c r="P491" s="320"/>
    </row>
    <row r="492" spans="1:10" s="109" customFormat="1" ht="13.5" customHeight="1">
      <c r="A492" s="128"/>
      <c r="B492" s="128"/>
      <c r="C492" s="128"/>
      <c r="D492" s="60"/>
      <c r="E492" s="128"/>
      <c r="F492" s="128"/>
      <c r="G492" s="128"/>
      <c r="H492" s="128"/>
      <c r="I492" s="128"/>
      <c r="J492" s="129"/>
    </row>
    <row r="493" spans="1:10" s="109" customFormat="1" ht="13.5" customHeight="1">
      <c r="A493" s="128"/>
      <c r="B493" s="128"/>
      <c r="C493" s="128"/>
      <c r="D493" s="60"/>
      <c r="E493" s="128"/>
      <c r="F493" s="128"/>
      <c r="G493" s="128"/>
      <c r="H493" s="128"/>
      <c r="I493" s="128"/>
      <c r="J493" s="129"/>
    </row>
    <row r="494" spans="1:10" s="109" customFormat="1" ht="13.5" customHeight="1">
      <c r="A494" s="128"/>
      <c r="B494" s="128"/>
      <c r="C494" s="128"/>
      <c r="D494" s="60"/>
      <c r="E494" s="128"/>
      <c r="F494" s="128"/>
      <c r="G494" s="128"/>
      <c r="H494" s="128"/>
      <c r="I494" s="128"/>
      <c r="J494" s="129"/>
    </row>
    <row r="495" spans="1:10" s="109" customFormat="1" ht="13.5" customHeight="1">
      <c r="A495" s="128"/>
      <c r="B495" s="128"/>
      <c r="C495" s="128"/>
      <c r="D495" s="60"/>
      <c r="E495" s="128"/>
      <c r="F495" s="128"/>
      <c r="G495" s="128"/>
      <c r="H495" s="128"/>
      <c r="I495" s="128"/>
      <c r="J495" s="129"/>
    </row>
    <row r="496" spans="1:10" s="109" customFormat="1" ht="13.5" customHeight="1">
      <c r="A496" s="128"/>
      <c r="B496" s="128"/>
      <c r="C496" s="128"/>
      <c r="D496" s="60"/>
      <c r="E496" s="128"/>
      <c r="F496" s="128"/>
      <c r="G496" s="128"/>
      <c r="H496" s="128"/>
      <c r="I496" s="128"/>
      <c r="J496" s="129"/>
    </row>
    <row r="497" spans="1:10" s="109" customFormat="1" ht="13.5" customHeight="1">
      <c r="A497" s="128"/>
      <c r="B497" s="128"/>
      <c r="C497" s="128"/>
      <c r="D497" s="127"/>
      <c r="E497" s="128"/>
      <c r="F497" s="128"/>
      <c r="G497" s="128"/>
      <c r="H497" s="128"/>
      <c r="I497" s="128"/>
      <c r="J497" s="129"/>
    </row>
    <row r="498" spans="1:10" s="109" customFormat="1" ht="13.5" customHeight="1">
      <c r="A498" s="128"/>
      <c r="B498" s="128"/>
      <c r="C498" s="128"/>
      <c r="D498" s="60"/>
      <c r="E498" s="128"/>
      <c r="F498" s="128"/>
      <c r="G498" s="128"/>
      <c r="H498" s="128"/>
      <c r="I498" s="128"/>
      <c r="J498" s="129"/>
    </row>
    <row r="499" spans="1:10" s="109" customFormat="1" ht="13.5" customHeight="1">
      <c r="A499" s="130"/>
      <c r="B499" s="130"/>
      <c r="C499" s="130"/>
      <c r="D499" s="130"/>
      <c r="E499" s="131"/>
      <c r="F499" s="131"/>
      <c r="G499" s="132"/>
      <c r="H499" s="131"/>
      <c r="I499" s="131"/>
      <c r="J499" s="129"/>
    </row>
    <row r="500" spans="1:10" s="109" customFormat="1" ht="13.5" customHeight="1">
      <c r="A500" s="130"/>
      <c r="B500" s="130"/>
      <c r="C500" s="130"/>
      <c r="D500" s="130"/>
      <c r="E500" s="131"/>
      <c r="F500" s="131"/>
      <c r="G500" s="132"/>
      <c r="H500" s="131"/>
      <c r="I500" s="131"/>
      <c r="J500" s="129"/>
    </row>
    <row r="501" spans="1:10" s="109" customFormat="1" ht="13.5" customHeight="1">
      <c r="A501" s="130"/>
      <c r="B501" s="130"/>
      <c r="C501" s="130"/>
      <c r="D501" s="130"/>
      <c r="E501" s="131"/>
      <c r="F501" s="131"/>
      <c r="G501" s="132"/>
      <c r="H501" s="131"/>
      <c r="I501" s="131"/>
      <c r="J501" s="129"/>
    </row>
    <row r="502" spans="1:10" s="109" customFormat="1" ht="13.5" customHeight="1">
      <c r="A502" s="130"/>
      <c r="B502" s="130"/>
      <c r="C502" s="130"/>
      <c r="D502" s="130"/>
      <c r="E502" s="131"/>
      <c r="F502" s="131"/>
      <c r="G502" s="132"/>
      <c r="H502" s="131"/>
      <c r="I502" s="131"/>
      <c r="J502" s="129"/>
    </row>
    <row r="503" spans="1:9" ht="13.5" customHeight="1">
      <c r="A503" s="133"/>
      <c r="B503" s="133"/>
      <c r="C503" s="133"/>
      <c r="D503" s="133"/>
      <c r="E503" s="134"/>
      <c r="F503" s="134"/>
      <c r="G503" s="134"/>
      <c r="H503" s="134"/>
      <c r="I503" s="134"/>
    </row>
    <row r="504" spans="1:9" ht="13.5" customHeight="1">
      <c r="A504" s="133"/>
      <c r="B504" s="133"/>
      <c r="C504" s="133"/>
      <c r="D504" s="133"/>
      <c r="E504" s="134"/>
      <c r="F504" s="134"/>
      <c r="G504" s="134"/>
      <c r="H504" s="134"/>
      <c r="I504" s="134"/>
    </row>
    <row r="505" spans="1:9" ht="13.5" customHeight="1">
      <c r="A505" s="133"/>
      <c r="B505" s="133"/>
      <c r="C505" s="133"/>
      <c r="D505" s="133"/>
      <c r="E505" s="134"/>
      <c r="F505" s="134"/>
      <c r="G505" s="134"/>
      <c r="H505" s="134"/>
      <c r="I505" s="134"/>
    </row>
    <row r="506" spans="1:9" ht="13.5" customHeight="1">
      <c r="A506" s="133"/>
      <c r="B506" s="133"/>
      <c r="C506" s="133"/>
      <c r="D506" s="133"/>
      <c r="E506" s="134"/>
      <c r="F506" s="134"/>
      <c r="G506" s="134"/>
      <c r="H506" s="134"/>
      <c r="I506" s="134"/>
    </row>
    <row r="507" spans="1:9" ht="13.5" customHeight="1">
      <c r="A507" s="133"/>
      <c r="B507" s="133"/>
      <c r="C507" s="133"/>
      <c r="D507" s="133"/>
      <c r="E507" s="134"/>
      <c r="F507" s="134"/>
      <c r="G507" s="134"/>
      <c r="H507" s="134"/>
      <c r="I507" s="134"/>
    </row>
    <row r="508" spans="1:9" ht="13.5" customHeight="1">
      <c r="A508" s="133"/>
      <c r="B508" s="133"/>
      <c r="C508" s="133"/>
      <c r="D508" s="133"/>
      <c r="E508" s="134"/>
      <c r="F508" s="134"/>
      <c r="G508" s="134"/>
      <c r="H508" s="134"/>
      <c r="I508" s="134"/>
    </row>
    <row r="509" spans="1:9" ht="13.5" customHeight="1">
      <c r="A509" s="133"/>
      <c r="B509" s="133"/>
      <c r="C509" s="133"/>
      <c r="D509" s="133"/>
      <c r="E509" s="134"/>
      <c r="F509" s="134"/>
      <c r="G509" s="134"/>
      <c r="H509" s="134"/>
      <c r="I509" s="134"/>
    </row>
    <row r="510" spans="1:9" ht="13.5" customHeight="1">
      <c r="A510" s="133"/>
      <c r="B510" s="133"/>
      <c r="C510" s="133"/>
      <c r="D510" s="133"/>
      <c r="E510" s="134"/>
      <c r="F510" s="134"/>
      <c r="G510" s="134"/>
      <c r="H510" s="134"/>
      <c r="I510" s="134"/>
    </row>
    <row r="511" spans="1:9" ht="13.5" customHeight="1">
      <c r="A511" s="133"/>
      <c r="B511" s="133"/>
      <c r="C511" s="133"/>
      <c r="D511" s="133"/>
      <c r="E511" s="134"/>
      <c r="F511" s="134"/>
      <c r="G511" s="134"/>
      <c r="H511" s="134"/>
      <c r="I511" s="134"/>
    </row>
    <row r="512" spans="1:9" ht="13.5" customHeight="1">
      <c r="A512" s="133"/>
      <c r="B512" s="133"/>
      <c r="C512" s="133"/>
      <c r="D512" s="133"/>
      <c r="E512" s="134"/>
      <c r="F512" s="134"/>
      <c r="G512" s="134"/>
      <c r="H512" s="134"/>
      <c r="I512" s="134"/>
    </row>
    <row r="513" spans="1:9" ht="13.5" customHeight="1">
      <c r="A513" s="133"/>
      <c r="B513" s="133"/>
      <c r="C513" s="133"/>
      <c r="D513" s="133"/>
      <c r="E513" s="134"/>
      <c r="F513" s="134"/>
      <c r="G513" s="134"/>
      <c r="H513" s="134"/>
      <c r="I513" s="134"/>
    </row>
    <row r="514" spans="1:9" ht="13.5" customHeight="1">
      <c r="A514" s="135"/>
      <c r="B514" s="135"/>
      <c r="C514" s="135"/>
      <c r="D514" s="135"/>
      <c r="E514" s="136"/>
      <c r="F514" s="136"/>
      <c r="G514" s="136"/>
      <c r="H514" s="136"/>
      <c r="I514" s="136"/>
    </row>
  </sheetData>
  <sheetProtection/>
  <mergeCells count="50">
    <mergeCell ref="A246:P246"/>
    <mergeCell ref="A247:D247"/>
    <mergeCell ref="O250:O251"/>
    <mergeCell ref="P250:P251"/>
    <mergeCell ref="D248:D251"/>
    <mergeCell ref="E248:E251"/>
    <mergeCell ref="F248:F251"/>
    <mergeCell ref="G248:G251"/>
    <mergeCell ref="H248:H251"/>
    <mergeCell ref="I249:L249"/>
    <mergeCell ref="A295:P295"/>
    <mergeCell ref="A99:P99"/>
    <mergeCell ref="A148:P148"/>
    <mergeCell ref="A248:A251"/>
    <mergeCell ref="B248:B251"/>
    <mergeCell ref="N13:N14"/>
    <mergeCell ref="O13:O14"/>
    <mergeCell ref="N250:N251"/>
    <mergeCell ref="E11:E14"/>
    <mergeCell ref="F11:F14"/>
    <mergeCell ref="A7:P7"/>
    <mergeCell ref="A197:P197"/>
    <mergeCell ref="P13:P14"/>
    <mergeCell ref="A11:A14"/>
    <mergeCell ref="B11:B14"/>
    <mergeCell ref="C11:C14"/>
    <mergeCell ref="D11:D14"/>
    <mergeCell ref="K13:K14"/>
    <mergeCell ref="G11:G14"/>
    <mergeCell ref="J13:J14"/>
    <mergeCell ref="A5:P5"/>
    <mergeCell ref="A6:P6"/>
    <mergeCell ref="A10:H10"/>
    <mergeCell ref="A50:P50"/>
    <mergeCell ref="H11:H14"/>
    <mergeCell ref="I12:L12"/>
    <mergeCell ref="M12:P12"/>
    <mergeCell ref="I13:I14"/>
    <mergeCell ref="L13:L14"/>
    <mergeCell ref="M13:M14"/>
    <mergeCell ref="A344:P344"/>
    <mergeCell ref="A393:P393"/>
    <mergeCell ref="A442:P442"/>
    <mergeCell ref="M249:P249"/>
    <mergeCell ref="I250:I251"/>
    <mergeCell ref="J250:J251"/>
    <mergeCell ref="K250:K251"/>
    <mergeCell ref="L250:L251"/>
    <mergeCell ref="M250:M251"/>
    <mergeCell ref="C248:C251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9">
      <selection activeCell="K7" sqref="K7"/>
    </sheetView>
  </sheetViews>
  <sheetFormatPr defaultColWidth="9.00390625" defaultRowHeight="13.5" customHeight="1"/>
  <cols>
    <col min="1" max="1" width="5.125" style="0" customWidth="1"/>
    <col min="2" max="2" width="8.625" style="0" customWidth="1"/>
    <col min="3" max="3" width="7.00390625" style="0" customWidth="1"/>
    <col min="4" max="4" width="60.125" style="0" customWidth="1"/>
    <col min="5" max="8" width="15.25390625" style="0" customWidth="1"/>
  </cols>
  <sheetData>
    <row r="1" spans="1:8" ht="13.5" customHeight="1">
      <c r="A1" s="295" t="s">
        <v>165</v>
      </c>
      <c r="B1" s="296"/>
      <c r="C1" s="296"/>
      <c r="D1" s="296"/>
      <c r="E1" s="296"/>
      <c r="F1" s="296"/>
      <c r="G1" s="297"/>
      <c r="H1" s="297"/>
    </row>
    <row r="2" spans="1:8" ht="8.25" customHeight="1">
      <c r="A2" s="197"/>
      <c r="B2" s="198"/>
      <c r="C2" s="198"/>
      <c r="D2" s="198"/>
      <c r="E2" s="198"/>
      <c r="F2" s="198"/>
      <c r="G2" s="199"/>
      <c r="H2" s="199"/>
    </row>
    <row r="3" spans="1:8" ht="13.5" customHeight="1" thickBot="1">
      <c r="A3" s="298" t="s">
        <v>166</v>
      </c>
      <c r="B3" s="299"/>
      <c r="C3" s="299"/>
      <c r="D3" s="299"/>
      <c r="E3" s="299"/>
      <c r="F3" s="299"/>
      <c r="G3" s="300"/>
      <c r="H3" s="300"/>
    </row>
    <row r="4" spans="1:8" ht="13.5" customHeight="1">
      <c r="A4" s="301" t="s">
        <v>13</v>
      </c>
      <c r="B4" s="304" t="s">
        <v>27</v>
      </c>
      <c r="C4" s="307" t="s">
        <v>0</v>
      </c>
      <c r="D4" s="304" t="s">
        <v>1</v>
      </c>
      <c r="E4" s="310" t="s">
        <v>123</v>
      </c>
      <c r="F4" s="310" t="s">
        <v>128</v>
      </c>
      <c r="G4" s="301" t="s">
        <v>126</v>
      </c>
      <c r="H4" s="313"/>
    </row>
    <row r="5" spans="1:8" ht="13.5" customHeight="1" thickBot="1">
      <c r="A5" s="302"/>
      <c r="B5" s="305"/>
      <c r="C5" s="308"/>
      <c r="D5" s="305"/>
      <c r="E5" s="311"/>
      <c r="F5" s="311"/>
      <c r="G5" s="314"/>
      <c r="H5" s="315"/>
    </row>
    <row r="6" spans="1:8" ht="13.5" customHeight="1" thickBot="1">
      <c r="A6" s="302"/>
      <c r="B6" s="305"/>
      <c r="C6" s="308"/>
      <c r="D6" s="305"/>
      <c r="E6" s="311"/>
      <c r="F6" s="311"/>
      <c r="G6" s="316" t="s">
        <v>167</v>
      </c>
      <c r="H6" s="200" t="s">
        <v>168</v>
      </c>
    </row>
    <row r="7" spans="1:8" ht="13.5" customHeight="1" thickBot="1">
      <c r="A7" s="302"/>
      <c r="B7" s="305"/>
      <c r="C7" s="308"/>
      <c r="D7" s="305"/>
      <c r="E7" s="311"/>
      <c r="F7" s="311"/>
      <c r="G7" s="311"/>
      <c r="H7" s="289" t="s">
        <v>169</v>
      </c>
    </row>
    <row r="8" spans="1:8" ht="13.5" customHeight="1" thickBot="1">
      <c r="A8" s="302"/>
      <c r="B8" s="305"/>
      <c r="C8" s="308"/>
      <c r="D8" s="305"/>
      <c r="E8" s="311"/>
      <c r="F8" s="311"/>
      <c r="G8" s="311"/>
      <c r="H8" s="289"/>
    </row>
    <row r="9" spans="1:8" ht="13.5" customHeight="1" thickBot="1">
      <c r="A9" s="302"/>
      <c r="B9" s="305"/>
      <c r="C9" s="308"/>
      <c r="D9" s="305"/>
      <c r="E9" s="311"/>
      <c r="F9" s="311"/>
      <c r="G9" s="311"/>
      <c r="H9" s="289"/>
    </row>
    <row r="10" spans="1:8" ht="13.5" customHeight="1" thickBot="1">
      <c r="A10" s="302"/>
      <c r="B10" s="305"/>
      <c r="C10" s="308"/>
      <c r="D10" s="305"/>
      <c r="E10" s="311"/>
      <c r="F10" s="311"/>
      <c r="G10" s="311"/>
      <c r="H10" s="289"/>
    </row>
    <row r="11" spans="1:8" ht="27" customHeight="1" thickBot="1">
      <c r="A11" s="303"/>
      <c r="B11" s="306"/>
      <c r="C11" s="309"/>
      <c r="D11" s="306"/>
      <c r="E11" s="312"/>
      <c r="F11" s="312"/>
      <c r="G11" s="312"/>
      <c r="H11" s="289"/>
    </row>
    <row r="12" spans="1:8" s="205" customFormat="1" ht="13.5" customHeight="1" thickBot="1">
      <c r="A12" s="201">
        <v>1</v>
      </c>
      <c r="B12" s="201">
        <v>2</v>
      </c>
      <c r="C12" s="201">
        <v>3</v>
      </c>
      <c r="D12" s="201">
        <v>4</v>
      </c>
      <c r="E12" s="202" t="s">
        <v>23</v>
      </c>
      <c r="F12" s="203" t="s">
        <v>24</v>
      </c>
      <c r="G12" s="204" t="s">
        <v>21</v>
      </c>
      <c r="H12" s="204" t="s">
        <v>22</v>
      </c>
    </row>
    <row r="13" spans="1:8" ht="13.5" customHeight="1">
      <c r="A13" s="206">
        <v>700</v>
      </c>
      <c r="B13" s="206"/>
      <c r="C13" s="206"/>
      <c r="D13" s="206" t="s">
        <v>41</v>
      </c>
      <c r="E13" s="207">
        <f>SUM(E14)</f>
        <v>4086668</v>
      </c>
      <c r="F13" s="208">
        <f>SUM(F14)</f>
        <v>4086668</v>
      </c>
      <c r="G13" s="208">
        <f>SUM(G14)</f>
        <v>3874399.05</v>
      </c>
      <c r="H13" s="207">
        <f>SUM(H14)</f>
        <v>923226.5800000001</v>
      </c>
    </row>
    <row r="14" spans="1:8" ht="13.5" customHeight="1">
      <c r="A14" s="209"/>
      <c r="B14" s="209">
        <v>70005</v>
      </c>
      <c r="C14" s="209"/>
      <c r="D14" s="210" t="s">
        <v>42</v>
      </c>
      <c r="E14" s="211">
        <f>SUM(E15:E26)</f>
        <v>4086668</v>
      </c>
      <c r="F14" s="212">
        <f>SUM(F15:F26)</f>
        <v>4086668</v>
      </c>
      <c r="G14" s="212">
        <f>SUM(G15:G26)</f>
        <v>3874399.05</v>
      </c>
      <c r="H14" s="211">
        <f>SUM(H15:H26)</f>
        <v>923226.5800000001</v>
      </c>
    </row>
    <row r="15" spans="1:8" ht="13.5" customHeight="1">
      <c r="A15" s="213"/>
      <c r="B15" s="213"/>
      <c r="C15" s="214" t="s">
        <v>170</v>
      </c>
      <c r="D15" s="215" t="s">
        <v>171</v>
      </c>
      <c r="E15" s="216">
        <v>3850667</v>
      </c>
      <c r="F15" s="216">
        <f>SUM(E15)</f>
        <v>3850667</v>
      </c>
      <c r="G15" s="217">
        <v>3289607.94</v>
      </c>
      <c r="H15" s="217">
        <v>778526.82</v>
      </c>
    </row>
    <row r="16" spans="1:8" ht="13.5" customHeight="1">
      <c r="A16" s="213"/>
      <c r="B16" s="213"/>
      <c r="C16" s="214"/>
      <c r="D16" s="215" t="s">
        <v>172</v>
      </c>
      <c r="E16" s="216"/>
      <c r="F16" s="216"/>
      <c r="G16" s="217"/>
      <c r="H16" s="217"/>
    </row>
    <row r="17" spans="1:8" ht="13.5" customHeight="1">
      <c r="A17" s="213"/>
      <c r="B17" s="213"/>
      <c r="C17" s="214" t="s">
        <v>173</v>
      </c>
      <c r="D17" s="215" t="s">
        <v>174</v>
      </c>
      <c r="E17" s="216">
        <v>86667</v>
      </c>
      <c r="F17" s="216">
        <f>SUM(E17)</f>
        <v>86667</v>
      </c>
      <c r="G17" s="217">
        <v>78028.11</v>
      </c>
      <c r="H17" s="217">
        <v>18982.18</v>
      </c>
    </row>
    <row r="18" spans="1:8" ht="13.5" customHeight="1">
      <c r="A18" s="213"/>
      <c r="B18" s="213"/>
      <c r="C18" s="213"/>
      <c r="D18" s="215" t="s">
        <v>175</v>
      </c>
      <c r="E18" s="216"/>
      <c r="F18" s="216"/>
      <c r="G18" s="217"/>
      <c r="H18" s="217"/>
    </row>
    <row r="19" spans="1:8" ht="13.5" customHeight="1">
      <c r="A19" s="213"/>
      <c r="B19" s="213"/>
      <c r="C19" s="213"/>
      <c r="D19" s="215" t="s">
        <v>176</v>
      </c>
      <c r="E19" s="216"/>
      <c r="F19" s="216"/>
      <c r="G19" s="217"/>
      <c r="H19" s="217"/>
    </row>
    <row r="20" spans="1:8" ht="13.5" customHeight="1">
      <c r="A20" s="213"/>
      <c r="B20" s="213"/>
      <c r="C20" s="213"/>
      <c r="D20" s="215" t="s">
        <v>177</v>
      </c>
      <c r="E20" s="216"/>
      <c r="F20" s="216"/>
      <c r="G20" s="217"/>
      <c r="H20" s="217"/>
    </row>
    <row r="21" spans="1:8" ht="13.5" customHeight="1">
      <c r="A21" s="213"/>
      <c r="B21" s="213"/>
      <c r="C21" s="214" t="s">
        <v>178</v>
      </c>
      <c r="D21" s="215" t="s">
        <v>179</v>
      </c>
      <c r="E21" s="216">
        <v>24000</v>
      </c>
      <c r="F21" s="216">
        <f>SUM(E21)</f>
        <v>24000</v>
      </c>
      <c r="G21" s="217">
        <v>47879.33</v>
      </c>
      <c r="H21" s="217">
        <v>11735.23</v>
      </c>
    </row>
    <row r="22" spans="1:8" ht="13.5" customHeight="1">
      <c r="A22" s="213"/>
      <c r="B22" s="213"/>
      <c r="C22" s="213"/>
      <c r="D22" s="215" t="s">
        <v>180</v>
      </c>
      <c r="E22" s="216" t="s">
        <v>181</v>
      </c>
      <c r="F22" s="216"/>
      <c r="G22" s="217"/>
      <c r="H22" s="217"/>
    </row>
    <row r="23" spans="1:8" ht="13.5" customHeight="1">
      <c r="A23" s="213"/>
      <c r="B23" s="213"/>
      <c r="C23" s="214" t="s">
        <v>182</v>
      </c>
      <c r="D23" s="215" t="s">
        <v>183</v>
      </c>
      <c r="E23" s="216">
        <v>114667</v>
      </c>
      <c r="F23" s="216">
        <f>SUM(E23)</f>
        <v>114667</v>
      </c>
      <c r="G23" s="217">
        <v>446853.31</v>
      </c>
      <c r="H23" s="217">
        <v>111713.32</v>
      </c>
    </row>
    <row r="24" spans="1:8" ht="13.5" customHeight="1">
      <c r="A24" s="213"/>
      <c r="B24" s="213"/>
      <c r="C24" s="213"/>
      <c r="D24" s="215" t="s">
        <v>184</v>
      </c>
      <c r="E24" s="216"/>
      <c r="F24" s="216"/>
      <c r="G24" s="217"/>
      <c r="H24" s="217"/>
    </row>
    <row r="25" spans="1:8" ht="13.5" customHeight="1">
      <c r="A25" s="218"/>
      <c r="B25" s="218"/>
      <c r="C25" s="219" t="s">
        <v>185</v>
      </c>
      <c r="D25" s="220" t="s">
        <v>186</v>
      </c>
      <c r="E25" s="221">
        <v>10667</v>
      </c>
      <c r="F25" s="221"/>
      <c r="G25" s="222"/>
      <c r="H25" s="222"/>
    </row>
    <row r="26" spans="1:8" ht="13.5" customHeight="1" thickBot="1">
      <c r="A26" s="218"/>
      <c r="B26" s="218"/>
      <c r="C26" s="223" t="s">
        <v>187</v>
      </c>
      <c r="D26" s="224" t="s">
        <v>188</v>
      </c>
      <c r="E26" s="221"/>
      <c r="F26" s="221">
        <v>10667</v>
      </c>
      <c r="G26" s="222">
        <v>12030.36</v>
      </c>
      <c r="H26" s="222">
        <v>2269.03</v>
      </c>
    </row>
    <row r="27" spans="1:8" ht="13.5" customHeight="1">
      <c r="A27" s="206">
        <v>750</v>
      </c>
      <c r="B27" s="206"/>
      <c r="C27" s="206"/>
      <c r="D27" s="206" t="s">
        <v>45</v>
      </c>
      <c r="E27" s="207">
        <f aca="true" t="shared" si="0" ref="E27:H28">SUM(E28)</f>
        <v>13685</v>
      </c>
      <c r="F27" s="208">
        <f>SUM(F28)</f>
        <v>13685</v>
      </c>
      <c r="G27" s="208">
        <f t="shared" si="0"/>
        <v>3657.4</v>
      </c>
      <c r="H27" s="207">
        <f t="shared" si="0"/>
        <v>126.7</v>
      </c>
    </row>
    <row r="28" spans="1:8" ht="13.5" customHeight="1">
      <c r="A28" s="209"/>
      <c r="B28" s="209">
        <v>75011</v>
      </c>
      <c r="C28" s="209"/>
      <c r="D28" s="210" t="s">
        <v>46</v>
      </c>
      <c r="E28" s="211">
        <f t="shared" si="0"/>
        <v>13685</v>
      </c>
      <c r="F28" s="212">
        <f>SUM(F29)</f>
        <v>13685</v>
      </c>
      <c r="G28" s="212">
        <f t="shared" si="0"/>
        <v>3657.4</v>
      </c>
      <c r="H28" s="211">
        <f t="shared" si="0"/>
        <v>126.7</v>
      </c>
    </row>
    <row r="29" spans="1:8" ht="13.5" customHeight="1" thickBot="1">
      <c r="A29" s="218"/>
      <c r="B29" s="218"/>
      <c r="C29" s="219" t="s">
        <v>189</v>
      </c>
      <c r="D29" s="225" t="s">
        <v>190</v>
      </c>
      <c r="E29" s="221">
        <v>13685</v>
      </c>
      <c r="F29" s="221">
        <f>SUM(E29)</f>
        <v>13685</v>
      </c>
      <c r="G29" s="222">
        <v>3657.4</v>
      </c>
      <c r="H29" s="222">
        <v>126.7</v>
      </c>
    </row>
    <row r="30" spans="1:8" ht="13.5" customHeight="1">
      <c r="A30" s="206">
        <v>754</v>
      </c>
      <c r="B30" s="206"/>
      <c r="C30" s="226"/>
      <c r="D30" s="206" t="s">
        <v>191</v>
      </c>
      <c r="E30" s="227"/>
      <c r="F30" s="227"/>
      <c r="G30" s="228">
        <f>SUM(G31)</f>
        <v>5298.59</v>
      </c>
      <c r="H30" s="228">
        <f>SUM(H31)</f>
        <v>264.93</v>
      </c>
    </row>
    <row r="31" spans="1:8" ht="13.5" customHeight="1">
      <c r="A31" s="209"/>
      <c r="B31" s="209">
        <v>75411</v>
      </c>
      <c r="C31" s="229"/>
      <c r="D31" s="210" t="s">
        <v>35</v>
      </c>
      <c r="E31" s="216"/>
      <c r="F31" s="216"/>
      <c r="G31" s="230">
        <f>SUM(G32:G32)</f>
        <v>5298.59</v>
      </c>
      <c r="H31" s="230">
        <f>SUM(H32:H32)</f>
        <v>264.93</v>
      </c>
    </row>
    <row r="32" spans="1:8" ht="13.5" customHeight="1" thickBot="1">
      <c r="A32" s="231"/>
      <c r="B32" s="231"/>
      <c r="C32" s="223" t="s">
        <v>192</v>
      </c>
      <c r="D32" s="232" t="s">
        <v>193</v>
      </c>
      <c r="E32" s="233"/>
      <c r="F32" s="233"/>
      <c r="G32" s="234">
        <v>5298.59</v>
      </c>
      <c r="H32" s="234">
        <v>264.93</v>
      </c>
    </row>
    <row r="33" spans="1:8" ht="13.5" customHeight="1">
      <c r="A33" s="206">
        <v>852</v>
      </c>
      <c r="B33" s="206"/>
      <c r="C33" s="206"/>
      <c r="D33" s="206" t="s">
        <v>49</v>
      </c>
      <c r="E33" s="207">
        <f>SUM(E34,E36,E44)</f>
        <v>561052</v>
      </c>
      <c r="F33" s="207">
        <f>SUM(F34,F36,F44)</f>
        <v>561052</v>
      </c>
      <c r="G33" s="207">
        <f>SUM(G34,G36,G44)</f>
        <v>365510.98</v>
      </c>
      <c r="H33" s="207">
        <f>SUM(H34,H36,H44)</f>
        <v>123779.49</v>
      </c>
    </row>
    <row r="34" spans="1:8" ht="13.5" customHeight="1">
      <c r="A34" s="209"/>
      <c r="B34" s="209">
        <v>85203</v>
      </c>
      <c r="C34" s="209"/>
      <c r="D34" s="210" t="s">
        <v>11</v>
      </c>
      <c r="E34" s="211">
        <f>SUM(E35)</f>
        <v>24210</v>
      </c>
      <c r="F34" s="211">
        <f>SUM(F35)</f>
        <v>24210</v>
      </c>
      <c r="G34" s="211">
        <f>SUM(G35)</f>
        <v>8276.72</v>
      </c>
      <c r="H34" s="211">
        <f>SUM(H35)</f>
        <v>413.83</v>
      </c>
    </row>
    <row r="35" spans="1:8" ht="13.5" customHeight="1">
      <c r="A35" s="213"/>
      <c r="B35" s="213"/>
      <c r="C35" s="214" t="s">
        <v>194</v>
      </c>
      <c r="D35" s="235" t="s">
        <v>195</v>
      </c>
      <c r="E35" s="216">
        <v>24210</v>
      </c>
      <c r="F35" s="216">
        <f>SUM(E35)</f>
        <v>24210</v>
      </c>
      <c r="G35" s="217">
        <v>8276.72</v>
      </c>
      <c r="H35" s="217">
        <v>413.83</v>
      </c>
    </row>
    <row r="36" spans="1:8" ht="13.5" customHeight="1">
      <c r="A36" s="209"/>
      <c r="B36" s="209">
        <v>85212</v>
      </c>
      <c r="C36" s="209"/>
      <c r="D36" s="210" t="s">
        <v>196</v>
      </c>
      <c r="E36" s="211">
        <f>SUM(E40:E41)</f>
        <v>500000</v>
      </c>
      <c r="F36" s="211">
        <f>SUM(F41)</f>
        <v>500000</v>
      </c>
      <c r="G36" s="211">
        <f>SUM(G39,G40,G41)</f>
        <v>330222.19</v>
      </c>
      <c r="H36" s="211">
        <f>SUM(H39:H43)</f>
        <v>122076.34</v>
      </c>
    </row>
    <row r="37" spans="1:8" ht="13.5" customHeight="1">
      <c r="A37" s="209"/>
      <c r="B37" s="209"/>
      <c r="C37" s="209"/>
      <c r="D37" s="210" t="s">
        <v>197</v>
      </c>
      <c r="E37" s="211"/>
      <c r="F37" s="211"/>
      <c r="G37" s="217"/>
      <c r="H37" s="217"/>
    </row>
    <row r="38" spans="1:8" ht="13.5" customHeight="1">
      <c r="A38" s="209"/>
      <c r="B38" s="209"/>
      <c r="C38" s="209"/>
      <c r="D38" s="210" t="s">
        <v>124</v>
      </c>
      <c r="E38" s="211"/>
      <c r="F38" s="211"/>
      <c r="G38" s="217"/>
      <c r="H38" s="217"/>
    </row>
    <row r="39" spans="1:8" ht="13.5" customHeight="1">
      <c r="A39" s="209"/>
      <c r="B39" s="209"/>
      <c r="C39" s="214" t="s">
        <v>187</v>
      </c>
      <c r="D39" s="235" t="s">
        <v>188</v>
      </c>
      <c r="E39" s="211"/>
      <c r="F39" s="211"/>
      <c r="G39" s="217">
        <v>19834.39</v>
      </c>
      <c r="H39" s="217"/>
    </row>
    <row r="40" spans="1:8" s="241" customFormat="1" ht="13.5" customHeight="1">
      <c r="A40" s="236"/>
      <c r="B40" s="236"/>
      <c r="C40" s="237" t="s">
        <v>192</v>
      </c>
      <c r="D40" s="238" t="s">
        <v>193</v>
      </c>
      <c r="E40" s="239">
        <v>500000</v>
      </c>
      <c r="F40" s="239"/>
      <c r="G40" s="240">
        <v>67715.37</v>
      </c>
      <c r="H40" s="240">
        <v>32081.45</v>
      </c>
    </row>
    <row r="41" spans="1:8" ht="13.5" customHeight="1">
      <c r="A41" s="236"/>
      <c r="B41" s="236"/>
      <c r="C41" s="237" t="s">
        <v>198</v>
      </c>
      <c r="D41" s="238" t="s">
        <v>199</v>
      </c>
      <c r="E41" s="242"/>
      <c r="F41" s="242">
        <v>500000</v>
      </c>
      <c r="G41" s="243">
        <v>242672.43</v>
      </c>
      <c r="H41" s="243">
        <v>89994.89</v>
      </c>
    </row>
    <row r="42" spans="1:8" s="244" customFormat="1" ht="13.5" customHeight="1" thickBot="1">
      <c r="A42" s="290" t="s">
        <v>200</v>
      </c>
      <c r="B42" s="291"/>
      <c r="C42" s="291"/>
      <c r="D42" s="291"/>
      <c r="E42" s="291"/>
      <c r="F42" s="291"/>
      <c r="G42" s="291"/>
      <c r="H42" s="291"/>
    </row>
    <row r="43" spans="1:8" s="205" customFormat="1" ht="13.5" customHeight="1" thickBot="1">
      <c r="A43" s="201">
        <v>1</v>
      </c>
      <c r="B43" s="201">
        <v>2</v>
      </c>
      <c r="C43" s="201">
        <v>3</v>
      </c>
      <c r="D43" s="201">
        <v>4</v>
      </c>
      <c r="E43" s="202" t="s">
        <v>23</v>
      </c>
      <c r="F43" s="202" t="s">
        <v>24</v>
      </c>
      <c r="G43" s="245" t="s">
        <v>21</v>
      </c>
      <c r="H43" s="245" t="s">
        <v>22</v>
      </c>
    </row>
    <row r="44" spans="1:8" ht="13.5" customHeight="1">
      <c r="A44" s="209"/>
      <c r="B44" s="209">
        <v>85228</v>
      </c>
      <c r="C44" s="209"/>
      <c r="D44" s="210" t="s">
        <v>36</v>
      </c>
      <c r="E44" s="211">
        <f>SUM(E45)</f>
        <v>36842</v>
      </c>
      <c r="F44" s="211">
        <f>SUM(F45)</f>
        <v>36842</v>
      </c>
      <c r="G44" s="211">
        <f>SUM(G45)</f>
        <v>27012.07</v>
      </c>
      <c r="H44" s="211">
        <f>SUM(H45)</f>
        <v>1289.32</v>
      </c>
    </row>
    <row r="45" spans="1:8" ht="13.5" customHeight="1" thickBot="1">
      <c r="A45" s="231"/>
      <c r="B45" s="231"/>
      <c r="C45" s="223" t="s">
        <v>194</v>
      </c>
      <c r="D45" s="232" t="s">
        <v>195</v>
      </c>
      <c r="E45" s="233">
        <v>36842</v>
      </c>
      <c r="F45" s="233">
        <f>SUM(E45)</f>
        <v>36842</v>
      </c>
      <c r="G45" s="234">
        <v>27012.07</v>
      </c>
      <c r="H45" s="234">
        <v>1289.32</v>
      </c>
    </row>
    <row r="46" spans="1:8" ht="13.5" customHeight="1" thickBot="1">
      <c r="A46" s="292" t="s">
        <v>92</v>
      </c>
      <c r="B46" s="293"/>
      <c r="C46" s="293"/>
      <c r="D46" s="294"/>
      <c r="E46" s="246">
        <f>SUM(E13,E27,E33)</f>
        <v>4661405</v>
      </c>
      <c r="F46" s="246">
        <f>SUM(F13,F27,F33)</f>
        <v>4661405</v>
      </c>
      <c r="G46" s="246">
        <f>SUM(G13,G27,G30,G33)</f>
        <v>4248866.02</v>
      </c>
      <c r="H46" s="246">
        <f>SUM(H13,H27,H30,H33)</f>
        <v>1047397.7000000001</v>
      </c>
    </row>
    <row r="47" spans="1:6" ht="13.5" customHeight="1">
      <c r="A47" s="247"/>
      <c r="B47" s="247"/>
      <c r="C47" s="247"/>
      <c r="D47" s="248"/>
      <c r="E47" s="248"/>
      <c r="F47" s="248"/>
    </row>
    <row r="48" spans="1:6" ht="13.5" customHeight="1">
      <c r="A48" s="247"/>
      <c r="B48" s="247"/>
      <c r="C48" s="247"/>
      <c r="D48" s="248"/>
      <c r="E48" s="248"/>
      <c r="F48" s="248"/>
    </row>
    <row r="49" spans="1:6" ht="13.5" customHeight="1">
      <c r="A49" s="247"/>
      <c r="B49" s="247"/>
      <c r="C49" s="247"/>
      <c r="D49" s="248"/>
      <c r="E49" s="248"/>
      <c r="F49" s="248"/>
    </row>
    <row r="50" spans="1:8" ht="13.5" customHeight="1">
      <c r="A50" s="283" t="s">
        <v>201</v>
      </c>
      <c r="B50" s="283"/>
      <c r="C50" s="283"/>
      <c r="D50" s="248"/>
      <c r="E50" s="248"/>
      <c r="F50" s="282" t="s">
        <v>202</v>
      </c>
      <c r="G50" s="286"/>
      <c r="H50" s="249"/>
    </row>
    <row r="51" spans="1:8" ht="13.5" customHeight="1">
      <c r="A51" s="250"/>
      <c r="B51" s="250"/>
      <c r="C51" s="251"/>
      <c r="D51" s="252"/>
      <c r="E51" s="253"/>
      <c r="F51" s="254"/>
      <c r="G51" s="282"/>
      <c r="H51" s="282"/>
    </row>
    <row r="52" spans="1:8" ht="13.5" customHeight="1">
      <c r="A52" s="283" t="s">
        <v>203</v>
      </c>
      <c r="B52" s="284"/>
      <c r="C52" s="284"/>
      <c r="D52" s="255"/>
      <c r="E52" s="256"/>
      <c r="F52" s="285" t="s">
        <v>204</v>
      </c>
      <c r="G52" s="286"/>
      <c r="H52" s="257"/>
    </row>
    <row r="53" spans="1:8" ht="13.5" customHeight="1">
      <c r="A53" s="258"/>
      <c r="B53" s="287"/>
      <c r="C53" s="288"/>
      <c r="D53" s="288"/>
      <c r="E53" s="256"/>
      <c r="F53" s="256"/>
      <c r="G53" s="287"/>
      <c r="H53" s="287"/>
    </row>
    <row r="54" spans="1:6" ht="13.5" customHeight="1">
      <c r="A54" s="259"/>
      <c r="B54" s="259" t="s">
        <v>205</v>
      </c>
      <c r="E54" s="260"/>
      <c r="F54" s="260"/>
    </row>
    <row r="55" spans="1:6" ht="13.5" customHeight="1">
      <c r="A55" s="261"/>
      <c r="B55" s="261"/>
      <c r="E55" s="262"/>
      <c r="F55" s="262"/>
    </row>
  </sheetData>
  <sheetProtection/>
  <mergeCells count="20">
    <mergeCell ref="A1:H1"/>
    <mergeCell ref="A3:H3"/>
    <mergeCell ref="A4:A11"/>
    <mergeCell ref="B4:B11"/>
    <mergeCell ref="C4:C11"/>
    <mergeCell ref="D4:D11"/>
    <mergeCell ref="E4:E11"/>
    <mergeCell ref="F4:F11"/>
    <mergeCell ref="G4:H5"/>
    <mergeCell ref="G6:G11"/>
    <mergeCell ref="G51:H51"/>
    <mergeCell ref="A52:C52"/>
    <mergeCell ref="F52:G52"/>
    <mergeCell ref="B53:D53"/>
    <mergeCell ref="G53:H53"/>
    <mergeCell ref="H7:H11"/>
    <mergeCell ref="A42:H42"/>
    <mergeCell ref="A46:D46"/>
    <mergeCell ref="A50:C50"/>
    <mergeCell ref="F50:G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kwedzinska</cp:lastModifiedBy>
  <cp:lastPrinted>2010-08-23T07:14:14Z</cp:lastPrinted>
  <dcterms:created xsi:type="dcterms:W3CDTF">2000-09-18T06:45:30Z</dcterms:created>
  <dcterms:modified xsi:type="dcterms:W3CDTF">2010-09-10T08:44:35Z</dcterms:modified>
  <cp:category/>
  <cp:version/>
  <cp:contentType/>
  <cp:contentStatus/>
</cp:coreProperties>
</file>