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720" windowHeight="6435" tabRatio="601" firstSheet="2" activeTab="2"/>
  </bookViews>
  <sheets>
    <sheet name="Arkusz1" sheetId="1" state="hidden" r:id="rId1"/>
    <sheet name="Wykres1" sheetId="2" state="hidden" r:id="rId2"/>
    <sheet name="Zal_5" sheetId="3" r:id="rId3"/>
    <sheet name="Arkusz2" sheetId="4" state="hidden" r:id="rId4"/>
    <sheet name="Arkusz3" sheetId="5" state="hidden" r:id="rId5"/>
  </sheets>
  <definedNames>
    <definedName name="_xlnm.Print_Area" localSheetId="2">'Zal_5'!$A$1:$G$47</definedName>
  </definedNames>
  <calcPr fullCalcOnLoad="1"/>
</workbook>
</file>

<file path=xl/sharedStrings.xml><?xml version="1.0" encoding="utf-8"?>
<sst xmlns="http://schemas.openxmlformats.org/spreadsheetml/2006/main" count="57" uniqueCount="55">
  <si>
    <t>Wyszczególnienie</t>
  </si>
  <si>
    <t>Spłaty otrzymanych krajowych pożyczek i kredytów</t>
  </si>
  <si>
    <t>ROZCHODY</t>
  </si>
  <si>
    <t>PRZYCHODY</t>
  </si>
  <si>
    <t>Przychody z zaciągniętych pożyczek i kredytów na rynku krajowym</t>
  </si>
  <si>
    <t>4</t>
  </si>
  <si>
    <t>5</t>
  </si>
  <si>
    <t>2</t>
  </si>
  <si>
    <t>1</t>
  </si>
  <si>
    <t xml:space="preserve"> - spłata kredytów bankowych</t>
  </si>
  <si>
    <t xml:space="preserve"> - spłata pożyczek</t>
  </si>
  <si>
    <t xml:space="preserve">* Uporządkowanie gospodarki wodno - ściekowej w obrębie zadania  </t>
  </si>
  <si>
    <t xml:space="preserve">    w Legnicy</t>
  </si>
  <si>
    <t>* Ustawienie ekranów akustycznych wzdłuż budowanej Obwodnicy Zachodniej</t>
  </si>
  <si>
    <t xml:space="preserve">* Budowa sieci kanalizacji sanitarnej w ul. Wały Królowej Jadwigi i Bobrowej </t>
  </si>
  <si>
    <t>* Budowa kanalizacji sanitarnej grawitacyjno - tłocznej w rejonie ul. Wielogórskiej</t>
  </si>
  <si>
    <t>* Budowa sieci kanalizacji sanitarnej w ul. Wielogórskiej - etap I podetap B</t>
  </si>
  <si>
    <t xml:space="preserve">* Przebudowa ul. Wrocławskiej w Legnicy - rozdział i przełączenie </t>
  </si>
  <si>
    <t xml:space="preserve">   kanalizacji deszczowej do kolektora zbiorczego kanalizacji deszczowej</t>
  </si>
  <si>
    <t>* Spłata wcześniej zaciągniętych kredytów i pożyczek</t>
  </si>
  <si>
    <t>%</t>
  </si>
  <si>
    <t>* Przebudowa ul. Czarnieckiego w Legnicy - rozdział i przełączenie kanalizacji deszczowej</t>
  </si>
  <si>
    <t xml:space="preserve">   m. Legnicy - etap ID</t>
  </si>
  <si>
    <t>* Uzbrojenie terenów inwestycyjnych pod budownictwo mieszkaniowe - sieci i drogi</t>
  </si>
  <si>
    <t xml:space="preserve">- planowany kredyt bankowy </t>
  </si>
  <si>
    <t>Plan na rok  2010</t>
  </si>
  <si>
    <t>* Modernizacja nawierzchni dróg w ulicach: Stokrotek, Morelowa, Liliowa, Groszkowa,</t>
  </si>
  <si>
    <t xml:space="preserve">   Chabrowa, Czerwonych Maków (część)</t>
  </si>
  <si>
    <t>* Informatyzacja Urzędu Miasta</t>
  </si>
  <si>
    <t>* Szkoła Podstawowa Nr 10 ul. Jaworzyńska 47</t>
  </si>
  <si>
    <t>- planowane pożyczki</t>
  </si>
  <si>
    <t xml:space="preserve">   "Modernizacja płyty Rynku i ulic przyległych"</t>
  </si>
  <si>
    <t xml:space="preserve">   modernizacja ul. N. M. Panny w Legnicy</t>
  </si>
  <si>
    <t>* Budowa separatora na wylocie  Ø 1000 KD - 11 ul. Wrocławska  - Wandy</t>
  </si>
  <si>
    <t xml:space="preserve">    na Osiedlu Piekary Jednostka "B"</t>
  </si>
  <si>
    <t xml:space="preserve">* Uporządkowanie gospodarki wodno-ściekowej w ramach zadania "Przebudowa </t>
  </si>
  <si>
    <t>* Obwodnica Zachodnia odcinek ul. Chojnowska - A 4</t>
  </si>
  <si>
    <t>Tabela nr 4</t>
  </si>
  <si>
    <t>Wykonanie</t>
  </si>
  <si>
    <t xml:space="preserve">REALIZACJA PRZYCHODÓW I ROZCHODÓW BUDŻETU MIASTA LEGNICY </t>
  </si>
  <si>
    <t>3</t>
  </si>
  <si>
    <t>6</t>
  </si>
  <si>
    <t>(5:4)</t>
  </si>
  <si>
    <t>Plan po zmianach</t>
  </si>
  <si>
    <t>Przychody z tytułu innych rozliczeń krajowych (wolne środki)</t>
  </si>
  <si>
    <t>W OKRESIE OD 1 STYCZNIA DO 30 CZERWCA 2010 ROKU</t>
  </si>
  <si>
    <t xml:space="preserve"> Skarbnik Miasta </t>
  </si>
  <si>
    <t>Grażyna Nikodem</t>
  </si>
  <si>
    <t xml:space="preserve"> Prezydent Miasta </t>
  </si>
  <si>
    <t>Tadeusz Krzakowski</t>
  </si>
  <si>
    <t>§</t>
  </si>
  <si>
    <t>- kredyt w rachunku bieżącym</t>
  </si>
  <si>
    <t xml:space="preserve">   do kolektora zbiorczego kanalizacji deszczowej</t>
  </si>
  <si>
    <t xml:space="preserve">    ul. Gniewomierskiej jako I etap budowy obwodnicy południowo - wschodniej Legnicy"</t>
  </si>
  <si>
    <t>* Uporządkowanie gospodarki wodno - ściekowej w ramach zadania inwestycyjnego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</si>
</sst>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 CE"/>
      <family val="0"/>
    </font>
    <font>
      <i/>
      <sz val="10"/>
      <name val="Times New Roman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0"/>
      <name val="Czcionka tekstu podstawowego"/>
      <family val="0"/>
    </font>
    <font>
      <b/>
      <sz val="8"/>
      <name val="Times New Roman"/>
      <family val="1"/>
    </font>
    <font>
      <b/>
      <sz val="8"/>
      <name val="Times New Roman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1" borderId="10" xfId="0" applyFont="1" applyFill="1" applyBorder="1" applyAlignment="1" quotePrefix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3" fontId="3" fillId="1" borderId="10" xfId="0" applyNumberFormat="1" applyFont="1" applyFill="1" applyBorder="1" applyAlignment="1" quotePrefix="1">
      <alignment horizontal="center" vertical="center" wrapText="1"/>
    </xf>
    <xf numFmtId="3" fontId="3" fillId="1" borderId="10" xfId="0" applyNumberFormat="1" applyFont="1" applyFill="1" applyBorder="1" applyAlignment="1" quotePrefix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1" borderId="14" xfId="0" applyFont="1" applyFill="1" applyBorder="1" applyAlignment="1">
      <alignment horizontal="centerContinuous" vertical="center"/>
    </xf>
    <xf numFmtId="0" fontId="3" fillId="1" borderId="15" xfId="0" applyFont="1" applyFill="1" applyBorder="1" applyAlignment="1">
      <alignment horizontal="centerContinuous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left" vertical="center"/>
    </xf>
    <xf numFmtId="4" fontId="3" fillId="0" borderId="2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left" vertical="center"/>
    </xf>
    <xf numFmtId="4" fontId="4" fillId="0" borderId="19" xfId="0" applyNumberFormat="1" applyFont="1" applyBorder="1" applyAlignment="1">
      <alignment horizontal="right" vertical="center" wrapText="1"/>
    </xf>
    <xf numFmtId="0" fontId="4" fillId="0" borderId="18" xfId="0" applyFont="1" applyBorder="1" applyAlignment="1" quotePrefix="1">
      <alignment horizontal="left" vertical="center"/>
    </xf>
    <xf numFmtId="4" fontId="4" fillId="0" borderId="18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4" fontId="6" fillId="0" borderId="17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4" fontId="3" fillId="0" borderId="2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right" vertical="center"/>
    </xf>
    <xf numFmtId="1" fontId="1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3" fillId="1" borderId="11" xfId="0" applyNumberFormat="1" applyFont="1" applyFill="1" applyBorder="1" applyAlignment="1">
      <alignment horizontal="center" vertical="center"/>
    </xf>
    <xf numFmtId="4" fontId="3" fillId="1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3" fillId="1" borderId="23" xfId="0" applyFont="1" applyFill="1" applyBorder="1" applyAlignment="1">
      <alignment horizontal="center" vertical="center"/>
    </xf>
    <xf numFmtId="0" fontId="0" fillId="1" borderId="24" xfId="0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7"/>
          <c:w val="0.879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Zal_5!#REF!</c:f>
              <c:strCache>
                <c:ptCount val="1"/>
                <c:pt idx="0">
                  <c:v>(w złotych)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Zal_5!$A$4:$C$25</c:f>
              <c:multiLvlStrCache>
                <c:ptCount val="11"/>
                <c:lvl>
                  <c:pt idx="0">
                    <c:v>§</c:v>
                  </c:pt>
                  <c:pt idx="1">
                    <c:v>0</c:v>
                  </c:pt>
                  <c:pt idx="2">
                    <c:v>1</c:v>
                  </c:pt>
                  <c:pt idx="3">
                    <c:v>0</c:v>
                  </c:pt>
                  <c:pt idx="4">
                    <c:v>952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955</c:v>
                  </c:pt>
                  <c:pt idx="9">
                    <c:v>0</c:v>
                  </c:pt>
                  <c:pt idx="10">
                    <c:v>992</c:v>
                  </c:pt>
                </c:lvl>
              </c:multiLvlStrCache>
            </c:multiLvlStrRef>
          </c:cat>
          <c:val>
            <c:numRef>
              <c:f>Zal_5!#REF!</c:f>
              <c:numCache>
                <c:ptCount val="23"/>
                <c:pt idx="0">
                  <c:v>0</c:v>
                </c:pt>
                <c:pt idx="1">
                  <c:v>309668252</c:v>
                </c:pt>
                <c:pt idx="2">
                  <c:v>341520252</c:v>
                </c:pt>
                <c:pt idx="3">
                  <c:v>-31852000</c:v>
                </c:pt>
                <c:pt idx="5">
                  <c:v>0</c:v>
                </c:pt>
                <c:pt idx="7">
                  <c:v>0</c:v>
                </c:pt>
                <c:pt idx="8">
                  <c:v>41000000</c:v>
                </c:pt>
                <c:pt idx="9">
                  <c:v>41000000</c:v>
                </c:pt>
                <c:pt idx="10">
                  <c:v>41000000</c:v>
                </c:pt>
                <c:pt idx="12">
                  <c:v>9148000</c:v>
                </c:pt>
                <c:pt idx="13">
                  <c:v>9148000</c:v>
                </c:pt>
                <c:pt idx="14">
                  <c:v>8797000</c:v>
                </c:pt>
                <c:pt idx="15">
                  <c:v>21180</c:v>
                </c:pt>
                <c:pt idx="16">
                  <c:v>8105790</c:v>
                </c:pt>
                <c:pt idx="17">
                  <c:v>320000</c:v>
                </c:pt>
                <c:pt idx="18">
                  <c:v>12810</c:v>
                </c:pt>
                <c:pt idx="19">
                  <c:v>337220</c:v>
                </c:pt>
                <c:pt idx="20">
                  <c:v>351000</c:v>
                </c:pt>
                <c:pt idx="22">
                  <c:v>280000</c:v>
                </c:pt>
              </c:numCache>
            </c:numRef>
          </c:val>
        </c:ser>
        <c:ser>
          <c:idx val="1"/>
          <c:order val="1"/>
          <c:tx>
            <c:strRef>
              <c:f>Zal_5!#REF!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Zal_5!$A$4:$C$25</c:f>
              <c:multiLvlStrCache>
                <c:ptCount val="11"/>
                <c:lvl>
                  <c:pt idx="0">
                    <c:v>§</c:v>
                  </c:pt>
                  <c:pt idx="1">
                    <c:v>0</c:v>
                  </c:pt>
                  <c:pt idx="2">
                    <c:v>1</c:v>
                  </c:pt>
                  <c:pt idx="3">
                    <c:v>0</c:v>
                  </c:pt>
                  <c:pt idx="4">
                    <c:v>952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955</c:v>
                  </c:pt>
                  <c:pt idx="9">
                    <c:v>0</c:v>
                  </c:pt>
                  <c:pt idx="10">
                    <c:v>992</c:v>
                  </c:pt>
                </c:lvl>
              </c:multiLvlStrCache>
            </c:multiLvlStrRef>
          </c:cat>
          <c:val>
            <c:numRef>
              <c:f>Zal_5!$G$4:$G$25</c:f>
              <c:numCache>
                <c:ptCount val="2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30.494274404823123</c:v>
                </c:pt>
                <c:pt idx="5">
                  <c:v>20.343023776501873</c:v>
                </c:pt>
                <c:pt idx="7">
                  <c:v>100</c:v>
                </c:pt>
                <c:pt idx="10">
                  <c:v>50.22091291261284</c:v>
                </c:pt>
                <c:pt idx="11">
                  <c:v>50.22091291261284</c:v>
                </c:pt>
                <c:pt idx="12">
                  <c:v>50.14471795664068</c:v>
                </c:pt>
                <c:pt idx="14">
                  <c:v>50</c:v>
                </c:pt>
                <c:pt idx="15">
                  <c:v>48.90319983900181</c:v>
                </c:pt>
                <c:pt idx="17">
                  <c:v>100</c:v>
                </c:pt>
                <c:pt idx="18">
                  <c:v>50.00393495364859</c:v>
                </c:pt>
                <c:pt idx="19">
                  <c:v>50.07587253414264</c:v>
                </c:pt>
                <c:pt idx="20">
                  <c:v>49.87769047423056</c:v>
                </c:pt>
                <c:pt idx="21">
                  <c:v>51.222335140018075</c:v>
                </c:pt>
              </c:numCache>
            </c:numRef>
          </c:val>
        </c:ser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4645"/>
          <c:w val="0.085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75" zoomScalePageLayoutView="0" workbookViewId="0" topLeftCell="A13">
      <selection activeCell="C39" sqref="C39"/>
    </sheetView>
  </sheetViews>
  <sheetFormatPr defaultColWidth="9.00390625" defaultRowHeight="12.75"/>
  <cols>
    <col min="1" max="1" width="6.125" style="9" customWidth="1"/>
    <col min="2" max="2" width="0.74609375" style="10" hidden="1" customWidth="1"/>
    <col min="3" max="3" width="68.375" style="10" customWidth="1"/>
    <col min="4" max="5" width="20.25390625" style="80" customWidth="1"/>
    <col min="6" max="6" width="16.375" style="80" customWidth="1"/>
    <col min="7" max="7" width="9.75390625" style="10" customWidth="1"/>
    <col min="8" max="16384" width="9.125" style="10" customWidth="1"/>
  </cols>
  <sheetData>
    <row r="1" spans="4:7" ht="12.75" customHeight="1">
      <c r="D1" s="11"/>
      <c r="E1" s="11"/>
      <c r="F1" s="11"/>
      <c r="G1" s="11" t="s">
        <v>37</v>
      </c>
    </row>
    <row r="2" spans="1:7" ht="12.75" customHeight="1">
      <c r="A2" s="86" t="s">
        <v>39</v>
      </c>
      <c r="B2" s="86"/>
      <c r="C2" s="86"/>
      <c r="D2" s="86"/>
      <c r="E2" s="86"/>
      <c r="F2" s="86"/>
      <c r="G2" s="86"/>
    </row>
    <row r="3" spans="1:7" ht="12.75" customHeight="1">
      <c r="A3" s="86" t="s">
        <v>45</v>
      </c>
      <c r="B3" s="86"/>
      <c r="C3" s="86"/>
      <c r="D3" s="86"/>
      <c r="E3" s="86"/>
      <c r="F3" s="86"/>
      <c r="G3" s="86"/>
    </row>
    <row r="4" spans="1:7" s="16" customFormat="1" ht="12" customHeight="1" thickBot="1">
      <c r="A4" s="12"/>
      <c r="B4" s="12"/>
      <c r="C4" s="13"/>
      <c r="D4" s="14"/>
      <c r="E4" s="14"/>
      <c r="F4" s="14"/>
      <c r="G4" s="15"/>
    </row>
    <row r="5" spans="1:7" s="16" customFormat="1" ht="12.75">
      <c r="A5" s="94" t="s">
        <v>50</v>
      </c>
      <c r="B5" s="17"/>
      <c r="C5" s="96" t="s">
        <v>0</v>
      </c>
      <c r="D5" s="89" t="s">
        <v>25</v>
      </c>
      <c r="E5" s="89" t="s">
        <v>43</v>
      </c>
      <c r="F5" s="89" t="s">
        <v>38</v>
      </c>
      <c r="G5" s="5" t="s">
        <v>20</v>
      </c>
    </row>
    <row r="6" spans="1:7" s="16" customFormat="1" ht="12.75" customHeight="1" thickBot="1">
      <c r="A6" s="95"/>
      <c r="B6" s="18"/>
      <c r="C6" s="93"/>
      <c r="D6" s="93"/>
      <c r="E6" s="93"/>
      <c r="F6" s="90"/>
      <c r="G6" s="6" t="s">
        <v>42</v>
      </c>
    </row>
    <row r="7" spans="1:7" s="16" customFormat="1" ht="13.5" thickBot="1">
      <c r="A7" s="1" t="s">
        <v>8</v>
      </c>
      <c r="B7" s="2"/>
      <c r="C7" s="1" t="s">
        <v>7</v>
      </c>
      <c r="D7" s="3" t="s">
        <v>40</v>
      </c>
      <c r="E7" s="3" t="s">
        <v>5</v>
      </c>
      <c r="F7" s="3" t="s">
        <v>6</v>
      </c>
      <c r="G7" s="4" t="s">
        <v>41</v>
      </c>
    </row>
    <row r="8" spans="1:7" s="16" customFormat="1" ht="12" customHeight="1">
      <c r="A8" s="19"/>
      <c r="B8" s="20"/>
      <c r="C8" s="21" t="s">
        <v>3</v>
      </c>
      <c r="D8" s="22">
        <f>SUM(D9,)</f>
        <v>64019957.52</v>
      </c>
      <c r="E8" s="22">
        <f>SUM(E9,)</f>
        <v>64019957.52</v>
      </c>
      <c r="F8" s="22">
        <f>SUM(F11:F12,F13)</f>
        <v>19522421.52</v>
      </c>
      <c r="G8" s="23">
        <f>F8/E8*100</f>
        <v>30.494274404823123</v>
      </c>
    </row>
    <row r="9" spans="1:7" s="16" customFormat="1" ht="12" customHeight="1">
      <c r="A9" s="88">
        <v>952</v>
      </c>
      <c r="B9" s="88"/>
      <c r="C9" s="25" t="s">
        <v>4</v>
      </c>
      <c r="D9" s="26">
        <f>SUM(D10:D11)</f>
        <v>64019957.52</v>
      </c>
      <c r="E9" s="26">
        <f>SUM(E10:E11)</f>
        <v>64019957.52</v>
      </c>
      <c r="F9" s="26">
        <f>SUM(F11:F12)</f>
        <v>13023595.18</v>
      </c>
      <c r="G9" s="27">
        <f>F9/E9*100</f>
        <v>20.343023776501873</v>
      </c>
    </row>
    <row r="10" spans="1:7" s="16" customFormat="1" ht="12" customHeight="1">
      <c r="A10" s="24"/>
      <c r="B10" s="24"/>
      <c r="C10" s="28" t="s">
        <v>24</v>
      </c>
      <c r="D10" s="26">
        <f>64019957.52-622400</f>
        <v>63397557.52</v>
      </c>
      <c r="E10" s="26">
        <f>64019957.52-622400</f>
        <v>63397557.52</v>
      </c>
      <c r="F10" s="26"/>
      <c r="G10" s="29"/>
    </row>
    <row r="11" spans="1:7" s="16" customFormat="1" ht="12" customHeight="1">
      <c r="A11" s="30"/>
      <c r="B11" s="30"/>
      <c r="C11" s="31" t="s">
        <v>30</v>
      </c>
      <c r="D11" s="32">
        <v>622400</v>
      </c>
      <c r="E11" s="32">
        <v>622400</v>
      </c>
      <c r="F11" s="32">
        <v>622400</v>
      </c>
      <c r="G11" s="27">
        <f>F11/E11*100</f>
        <v>100</v>
      </c>
    </row>
    <row r="12" spans="1:7" s="16" customFormat="1" ht="12" customHeight="1">
      <c r="A12" s="21"/>
      <c r="B12" s="21"/>
      <c r="C12" s="33" t="s">
        <v>51</v>
      </c>
      <c r="D12" s="34"/>
      <c r="E12" s="34"/>
      <c r="F12" s="34">
        <v>12401195.18</v>
      </c>
      <c r="G12" s="35"/>
    </row>
    <row r="13" spans="1:7" s="16" customFormat="1" ht="12" customHeight="1" thickBot="1">
      <c r="A13" s="7">
        <v>955</v>
      </c>
      <c r="B13" s="7" t="s">
        <v>44</v>
      </c>
      <c r="C13" s="8" t="s">
        <v>44</v>
      </c>
      <c r="D13" s="36"/>
      <c r="E13" s="36"/>
      <c r="F13" s="36">
        <v>6498826.34</v>
      </c>
      <c r="G13" s="37"/>
    </row>
    <row r="14" spans="1:8" s="16" customFormat="1" ht="12" customHeight="1">
      <c r="A14" s="30"/>
      <c r="B14" s="30"/>
      <c r="C14" s="30" t="s">
        <v>2</v>
      </c>
      <c r="D14" s="38">
        <f>SUM(D15)</f>
        <v>10019957.52</v>
      </c>
      <c r="E14" s="38">
        <f>SUM(E15)</f>
        <v>10019957.52</v>
      </c>
      <c r="F14" s="38">
        <f>SUM(F15)</f>
        <v>5032114.140000001</v>
      </c>
      <c r="G14" s="23">
        <f>F14/E14*100</f>
        <v>50.22091291261284</v>
      </c>
      <c r="H14" s="39"/>
    </row>
    <row r="15" spans="1:7" s="16" customFormat="1" ht="12" customHeight="1">
      <c r="A15" s="88">
        <v>992</v>
      </c>
      <c r="B15" s="88"/>
      <c r="C15" s="40" t="s">
        <v>1</v>
      </c>
      <c r="D15" s="26">
        <f>SUM(D16,D25,)</f>
        <v>10019957.52</v>
      </c>
      <c r="E15" s="26">
        <f>SUM(E16,E25,)</f>
        <v>10019957.52</v>
      </c>
      <c r="F15" s="26">
        <f>SUM(F16,F25,)</f>
        <v>5032114.140000001</v>
      </c>
      <c r="G15" s="27">
        <f>F15/E15*100</f>
        <v>50.22091291261284</v>
      </c>
    </row>
    <row r="16" spans="1:7" s="44" customFormat="1" ht="12.75">
      <c r="A16" s="87"/>
      <c r="B16" s="87"/>
      <c r="C16" s="41" t="s">
        <v>9</v>
      </c>
      <c r="D16" s="42">
        <f>SUM(D17:D24)</f>
        <v>9311477.52</v>
      </c>
      <c r="E16" s="42">
        <f>SUM(E17:E24)</f>
        <v>9311477.52</v>
      </c>
      <c r="F16" s="42">
        <f>SUM(F17:F24)</f>
        <v>4669214.140000001</v>
      </c>
      <c r="G16" s="43">
        <f>F16/E16*100</f>
        <v>50.14471795664068</v>
      </c>
    </row>
    <row r="17" spans="1:7" s="16" customFormat="1" ht="12" customHeight="1">
      <c r="A17" s="45"/>
      <c r="B17" s="45"/>
      <c r="C17" s="46" t="s">
        <v>23</v>
      </c>
      <c r="D17" s="47"/>
      <c r="E17" s="47"/>
      <c r="F17" s="47"/>
      <c r="G17" s="48"/>
    </row>
    <row r="18" spans="1:7" s="16" customFormat="1" ht="12" customHeight="1">
      <c r="A18" s="30"/>
      <c r="B18" s="30"/>
      <c r="C18" s="49" t="s">
        <v>34</v>
      </c>
      <c r="D18" s="50">
        <v>134820</v>
      </c>
      <c r="E18" s="50">
        <v>134820</v>
      </c>
      <c r="F18" s="50">
        <v>67410</v>
      </c>
      <c r="G18" s="51">
        <f>F18/E18*100</f>
        <v>50</v>
      </c>
    </row>
    <row r="19" spans="1:7" s="16" customFormat="1" ht="12.75">
      <c r="A19" s="24"/>
      <c r="B19" s="24"/>
      <c r="C19" s="40" t="s">
        <v>36</v>
      </c>
      <c r="D19" s="52">
        <f>993800</f>
        <v>993800</v>
      </c>
      <c r="E19" s="52">
        <f>993800</f>
        <v>993800</v>
      </c>
      <c r="F19" s="52">
        <v>486000</v>
      </c>
      <c r="G19" s="51">
        <f>F19/E19*100</f>
        <v>48.90319983900181</v>
      </c>
    </row>
    <row r="20" spans="1:7" s="16" customFormat="1" ht="12" customHeight="1">
      <c r="A20" s="45"/>
      <c r="B20" s="45"/>
      <c r="C20" s="46" t="s">
        <v>26</v>
      </c>
      <c r="D20" s="47"/>
      <c r="E20" s="47"/>
      <c r="F20" s="47"/>
      <c r="G20" s="48"/>
    </row>
    <row r="21" spans="1:7" s="16" customFormat="1" ht="12" customHeight="1">
      <c r="A21" s="30"/>
      <c r="B21" s="30"/>
      <c r="C21" s="49" t="s">
        <v>27</v>
      </c>
      <c r="D21" s="50">
        <v>65046.14</v>
      </c>
      <c r="E21" s="50">
        <v>65046.14</v>
      </c>
      <c r="F21" s="50">
        <v>65046.14</v>
      </c>
      <c r="G21" s="51">
        <f>F21/E21*100</f>
        <v>100</v>
      </c>
    </row>
    <row r="22" spans="1:7" s="16" customFormat="1" ht="12" customHeight="1">
      <c r="A22" s="30"/>
      <c r="B22" s="30"/>
      <c r="C22" s="49" t="s">
        <v>28</v>
      </c>
      <c r="D22" s="50">
        <v>376370.38</v>
      </c>
      <c r="E22" s="50">
        <v>376370.38</v>
      </c>
      <c r="F22" s="50">
        <f>43200+145000</f>
        <v>188200</v>
      </c>
      <c r="G22" s="51">
        <f>F22/E22*100</f>
        <v>50.00393495364859</v>
      </c>
    </row>
    <row r="23" spans="1:7" s="16" customFormat="1" ht="12" customHeight="1">
      <c r="A23" s="30"/>
      <c r="B23" s="30"/>
      <c r="C23" s="49" t="s">
        <v>29</v>
      </c>
      <c r="D23" s="50">
        <v>659000</v>
      </c>
      <c r="E23" s="50">
        <v>659000</v>
      </c>
      <c r="F23" s="50">
        <v>330000</v>
      </c>
      <c r="G23" s="27">
        <f>F23/E23*100</f>
        <v>50.07587253414264</v>
      </c>
    </row>
    <row r="24" spans="1:7" s="16" customFormat="1" ht="12" customHeight="1">
      <c r="A24" s="30"/>
      <c r="B24" s="30"/>
      <c r="C24" s="53" t="s">
        <v>19</v>
      </c>
      <c r="D24" s="50">
        <f>7082441</f>
        <v>7082441</v>
      </c>
      <c r="E24" s="50">
        <f>7082441</f>
        <v>7082441</v>
      </c>
      <c r="F24" s="50">
        <f>2188558+904000+440000</f>
        <v>3532558</v>
      </c>
      <c r="G24" s="27">
        <f>F24/E24*100</f>
        <v>49.87769047423056</v>
      </c>
    </row>
    <row r="25" spans="1:7" s="44" customFormat="1" ht="12" customHeight="1">
      <c r="A25" s="54"/>
      <c r="B25" s="55"/>
      <c r="C25" s="56" t="s">
        <v>10</v>
      </c>
      <c r="D25" s="57">
        <f>SUM(D26:D43)</f>
        <v>708480</v>
      </c>
      <c r="E25" s="57">
        <f>SUM(E26:E43)</f>
        <v>708480</v>
      </c>
      <c r="F25" s="57">
        <f>SUM(F26:F43)</f>
        <v>362900</v>
      </c>
      <c r="G25" s="27">
        <f>F25/E25*100</f>
        <v>51.222335140018075</v>
      </c>
    </row>
    <row r="26" spans="1:7" s="16" customFormat="1" ht="12" customHeight="1">
      <c r="A26" s="45"/>
      <c r="B26" s="45"/>
      <c r="C26" s="46" t="s">
        <v>15</v>
      </c>
      <c r="D26" s="48"/>
      <c r="E26" s="48"/>
      <c r="F26" s="48"/>
      <c r="G26" s="48"/>
    </row>
    <row r="27" spans="1:7" s="16" customFormat="1" ht="12" customHeight="1">
      <c r="A27" s="21"/>
      <c r="B27" s="21"/>
      <c r="C27" s="58" t="s">
        <v>12</v>
      </c>
      <c r="D27" s="59">
        <v>200000</v>
      </c>
      <c r="E27" s="59">
        <v>200000</v>
      </c>
      <c r="F27" s="59">
        <v>100000</v>
      </c>
      <c r="G27" s="51">
        <f>F27/E27*100</f>
        <v>50</v>
      </c>
    </row>
    <row r="28" spans="1:7" ht="12" customHeight="1">
      <c r="A28" s="60"/>
      <c r="B28" s="61"/>
      <c r="C28" s="46" t="s">
        <v>14</v>
      </c>
      <c r="D28" s="48"/>
      <c r="E28" s="48"/>
      <c r="F28" s="48"/>
      <c r="G28" s="48"/>
    </row>
    <row r="29" spans="1:7" ht="12" customHeight="1">
      <c r="A29" s="62"/>
      <c r="B29" s="63"/>
      <c r="C29" s="49" t="s">
        <v>12</v>
      </c>
      <c r="D29" s="51">
        <v>50000</v>
      </c>
      <c r="E29" s="51">
        <v>50000</v>
      </c>
      <c r="F29" s="51">
        <f>5000+20000</f>
        <v>25000</v>
      </c>
      <c r="G29" s="51">
        <f>F29/E29*100</f>
        <v>50</v>
      </c>
    </row>
    <row r="30" spans="1:7" s="16" customFormat="1" ht="12" customHeight="1">
      <c r="A30" s="45"/>
      <c r="B30" s="45"/>
      <c r="C30" s="46" t="s">
        <v>16</v>
      </c>
      <c r="D30" s="48">
        <v>81900</v>
      </c>
      <c r="E30" s="48">
        <v>81900</v>
      </c>
      <c r="F30" s="48">
        <v>81900</v>
      </c>
      <c r="G30" s="51">
        <f>F30/E30*100</f>
        <v>100</v>
      </c>
    </row>
    <row r="31" spans="1:7" s="16" customFormat="1" ht="12" customHeight="1">
      <c r="A31" s="45"/>
      <c r="B31" s="45"/>
      <c r="C31" s="46" t="s">
        <v>17</v>
      </c>
      <c r="D31" s="48"/>
      <c r="E31" s="48"/>
      <c r="F31" s="48"/>
      <c r="G31" s="48"/>
    </row>
    <row r="32" spans="1:7" s="16" customFormat="1" ht="12" customHeight="1">
      <c r="A32" s="30"/>
      <c r="B32" s="30"/>
      <c r="C32" s="49" t="s">
        <v>18</v>
      </c>
      <c r="D32" s="51">
        <v>60000</v>
      </c>
      <c r="E32" s="51">
        <v>60000</v>
      </c>
      <c r="F32" s="51">
        <v>20000</v>
      </c>
      <c r="G32" s="51">
        <f>F32/E32*100</f>
        <v>33.33333333333333</v>
      </c>
    </row>
    <row r="33" spans="1:7" s="16" customFormat="1" ht="12" customHeight="1">
      <c r="A33" s="64"/>
      <c r="B33" s="45"/>
      <c r="C33" s="46" t="s">
        <v>21</v>
      </c>
      <c r="D33" s="48"/>
      <c r="E33" s="48"/>
      <c r="F33" s="48"/>
      <c r="G33" s="48"/>
    </row>
    <row r="34" spans="1:7" s="16" customFormat="1" ht="12" customHeight="1">
      <c r="A34" s="30"/>
      <c r="B34" s="30"/>
      <c r="C34" s="49" t="s">
        <v>52</v>
      </c>
      <c r="D34" s="51">
        <v>34000</v>
      </c>
      <c r="E34" s="51">
        <v>34000</v>
      </c>
      <c r="F34" s="51">
        <v>17000</v>
      </c>
      <c r="G34" s="51">
        <f>F34/E34*100</f>
        <v>50</v>
      </c>
    </row>
    <row r="35" spans="1:7" s="16" customFormat="1" ht="12" customHeight="1">
      <c r="A35" s="45"/>
      <c r="B35" s="45"/>
      <c r="C35" s="46" t="s">
        <v>13</v>
      </c>
      <c r="D35" s="48"/>
      <c r="E35" s="48"/>
      <c r="F35" s="48"/>
      <c r="G35" s="48"/>
    </row>
    <row r="36" spans="1:7" ht="12.75" customHeight="1">
      <c r="A36" s="62"/>
      <c r="B36" s="63"/>
      <c r="C36" s="49" t="s">
        <v>22</v>
      </c>
      <c r="D36" s="51">
        <v>150000</v>
      </c>
      <c r="E36" s="51">
        <v>150000</v>
      </c>
      <c r="F36" s="51">
        <f>50000+25000</f>
        <v>75000</v>
      </c>
      <c r="G36" s="51">
        <f>F36/E36*100</f>
        <v>50</v>
      </c>
    </row>
    <row r="37" spans="1:7" s="16" customFormat="1" ht="12.75" customHeight="1">
      <c r="A37" s="45"/>
      <c r="B37" s="45"/>
      <c r="C37" s="46" t="s">
        <v>11</v>
      </c>
      <c r="D37" s="48"/>
      <c r="E37" s="48"/>
      <c r="F37" s="48"/>
      <c r="G37" s="48"/>
    </row>
    <row r="38" spans="1:7" s="16" customFormat="1" ht="12.75" customHeight="1">
      <c r="A38" s="30"/>
      <c r="B38" s="30"/>
      <c r="C38" s="49" t="s">
        <v>32</v>
      </c>
      <c r="D38" s="51">
        <v>71480</v>
      </c>
      <c r="E38" s="51">
        <v>71480</v>
      </c>
      <c r="F38" s="51">
        <f>34000</f>
        <v>34000</v>
      </c>
      <c r="G38" s="59">
        <f>F38/E38*100</f>
        <v>47.56575265808618</v>
      </c>
    </row>
    <row r="39" spans="1:7" s="16" customFormat="1" ht="12.75">
      <c r="A39" s="65"/>
      <c r="B39" s="45"/>
      <c r="C39" s="46" t="s">
        <v>33</v>
      </c>
      <c r="D39" s="48">
        <v>20000</v>
      </c>
      <c r="E39" s="48">
        <v>20000</v>
      </c>
      <c r="F39" s="48">
        <v>10000</v>
      </c>
      <c r="G39" s="27">
        <f>F39/E39*100</f>
        <v>50</v>
      </c>
    </row>
    <row r="40" spans="1:7" s="16" customFormat="1" ht="12.75">
      <c r="A40" s="45"/>
      <c r="B40" s="45"/>
      <c r="C40" s="46" t="s">
        <v>35</v>
      </c>
      <c r="D40" s="48"/>
      <c r="E40" s="48"/>
      <c r="F40" s="48"/>
      <c r="G40" s="48"/>
    </row>
    <row r="41" spans="1:7" s="16" customFormat="1" ht="12.75">
      <c r="A41" s="30"/>
      <c r="B41" s="30"/>
      <c r="C41" s="66" t="s">
        <v>53</v>
      </c>
      <c r="D41" s="50">
        <v>27300</v>
      </c>
      <c r="E41" s="50">
        <v>27300</v>
      </c>
      <c r="F41" s="50"/>
      <c r="G41" s="50"/>
    </row>
    <row r="42" spans="1:7" s="70" customFormat="1" ht="12.75">
      <c r="A42" s="67"/>
      <c r="B42" s="68"/>
      <c r="C42" s="46" t="s">
        <v>54</v>
      </c>
      <c r="D42" s="69"/>
      <c r="E42" s="69"/>
      <c r="F42" s="69"/>
      <c r="G42" s="67"/>
    </row>
    <row r="43" spans="1:7" s="70" customFormat="1" ht="13.5" thickBot="1">
      <c r="A43" s="71"/>
      <c r="B43" s="72"/>
      <c r="C43" s="73" t="s">
        <v>31</v>
      </c>
      <c r="D43" s="74">
        <v>13800</v>
      </c>
      <c r="E43" s="74">
        <v>13800</v>
      </c>
      <c r="F43" s="74"/>
      <c r="G43" s="71"/>
    </row>
    <row r="44" spans="1:7" s="70" customFormat="1" ht="12.75">
      <c r="A44" s="75"/>
      <c r="B44" s="76"/>
      <c r="C44" s="77"/>
      <c r="D44" s="78"/>
      <c r="E44" s="78"/>
      <c r="F44" s="78"/>
      <c r="G44" s="75"/>
    </row>
    <row r="45" spans="3:6" ht="12.75" customHeight="1">
      <c r="C45" s="79" t="s">
        <v>46</v>
      </c>
      <c r="E45" s="91" t="s">
        <v>48</v>
      </c>
      <c r="F45" s="91"/>
    </row>
    <row r="46" spans="3:6" ht="12.75" customHeight="1">
      <c r="C46" s="81"/>
      <c r="E46" s="81"/>
      <c r="F46" s="81"/>
    </row>
    <row r="47" spans="3:6" ht="12.75" customHeight="1">
      <c r="C47" s="82" t="s">
        <v>47</v>
      </c>
      <c r="E47" s="92" t="s">
        <v>49</v>
      </c>
      <c r="F47" s="92"/>
    </row>
    <row r="48" spans="3:5" ht="15.75">
      <c r="C48" s="83"/>
      <c r="E48" s="83"/>
    </row>
    <row r="49" ht="15.75">
      <c r="C49" s="84"/>
    </row>
    <row r="50" ht="15.75">
      <c r="C50" s="85"/>
    </row>
    <row r="51" ht="15.75">
      <c r="C51" s="83"/>
    </row>
  </sheetData>
  <sheetProtection/>
  <mergeCells count="12">
    <mergeCell ref="E45:F45"/>
    <mergeCell ref="E47:F47"/>
    <mergeCell ref="E5:E6"/>
    <mergeCell ref="A5:A6"/>
    <mergeCell ref="D5:D6"/>
    <mergeCell ref="C5:C6"/>
    <mergeCell ref="A2:G2"/>
    <mergeCell ref="A3:G3"/>
    <mergeCell ref="A16:B16"/>
    <mergeCell ref="A15:B15"/>
    <mergeCell ref="A9:B9"/>
    <mergeCell ref="F5:F6"/>
  </mergeCells>
  <printOptions horizontalCentered="1"/>
  <pageMargins left="0" right="0" top="0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przychody i rozchody</dc:title>
  <dc:subject>budzet 2010</dc:subject>
  <dc:creator>krystyna zabielna-spała</dc:creator>
  <cp:keywords/>
  <dc:description/>
  <cp:lastModifiedBy>kspala</cp:lastModifiedBy>
  <cp:lastPrinted>2010-08-06T09:34:20Z</cp:lastPrinted>
  <dcterms:created xsi:type="dcterms:W3CDTF">2000-08-07T08:05:25Z</dcterms:created>
  <dcterms:modified xsi:type="dcterms:W3CDTF">2010-09-10T08:12:07Z</dcterms:modified>
  <cp:category/>
  <cp:version/>
  <cp:contentType/>
  <cp:contentStatus/>
</cp:coreProperties>
</file>