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7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'Arkusz1'!$A$1:$AC$254</definedName>
  </definedNames>
  <calcPr fullCalcOnLoad="1"/>
</workbook>
</file>

<file path=xl/sharedStrings.xml><?xml version="1.0" encoding="utf-8"?>
<sst xmlns="http://schemas.openxmlformats.org/spreadsheetml/2006/main" count="467" uniqueCount="173">
  <si>
    <t xml:space="preserve"> - 2 -</t>
  </si>
  <si>
    <t xml:space="preserve">Nazwa programu, jego </t>
  </si>
  <si>
    <t>Jednostka organizacyjna realizująca program lub koordynująca /współpracująca/</t>
  </si>
  <si>
    <t xml:space="preserve">Okres </t>
  </si>
  <si>
    <t>Łączne nakłady</t>
  </si>
  <si>
    <t xml:space="preserve">Poniesione nakłady do </t>
  </si>
  <si>
    <t xml:space="preserve">Planowane wydatki </t>
  </si>
  <si>
    <t>Pozostałe nakłady</t>
  </si>
  <si>
    <t>Uwagi</t>
  </si>
  <si>
    <t>cel  i zadania</t>
  </si>
  <si>
    <t>realizacji</t>
  </si>
  <si>
    <t>finansowe /szacunkowe/</t>
  </si>
  <si>
    <t xml:space="preserve">końca  2008 r.  </t>
  </si>
  <si>
    <t>w roku budżetowym 2009</t>
  </si>
  <si>
    <t>zwiększenie</t>
  </si>
  <si>
    <t>zmniejszenie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</si>
  <si>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</si>
  <si>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</si>
  <si>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</si>
  <si>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</si>
  <si>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</si>
  <si>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</si>
  <si>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</si>
  <si>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</si>
  <si>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</si>
  <si>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</si>
  <si>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</si>
  <si>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</si>
  <si>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</si>
  <si>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</si>
  <si>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</si>
  <si>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</si>
  <si>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Program - Przedsięwzięcia </t>
  </si>
  <si>
    <t>z zakresu komunikacji</t>
  </si>
  <si>
    <t>i transportu</t>
  </si>
  <si>
    <t xml:space="preserve">5. Przebudowa ulic i dróg w powiązaniu z krajowym </t>
  </si>
  <si>
    <t>Zarząd Dróg</t>
  </si>
  <si>
    <t>2007-2017</t>
  </si>
  <si>
    <t xml:space="preserve">Narodowy Program </t>
  </si>
  <si>
    <t>układem komunikacyjnym - Trasa 4 w Legnicy w tym</t>
  </si>
  <si>
    <t>Miejskich</t>
  </si>
  <si>
    <t xml:space="preserve">Przebudowy </t>
  </si>
  <si>
    <t xml:space="preserve"> ul. II Armii Wojska Polskiego</t>
  </si>
  <si>
    <t>Wydział Infrastruktury</t>
  </si>
  <si>
    <t>Dróg Lokalnych</t>
  </si>
  <si>
    <t>Komunalnej</t>
  </si>
  <si>
    <t>2007-2016</t>
  </si>
  <si>
    <t xml:space="preserve"> 6. Przebudowa ulic: Bydgoskiej (od Lubińskiej </t>
  </si>
  <si>
    <t>Wydział Inwestycji</t>
  </si>
  <si>
    <t>2008-2016</t>
  </si>
  <si>
    <t>Subwencja</t>
  </si>
  <si>
    <t xml:space="preserve"> do Szczytnickiej) i Szczytnickiej, w tym:</t>
  </si>
  <si>
    <t>MSWiA</t>
  </si>
  <si>
    <t>Etap I od ul. Lubińskiej do Szczytnickiej</t>
  </si>
  <si>
    <t>2008-2011</t>
  </si>
  <si>
    <t>8. Budowa drogi dojazdowej 26 KDW przy ul. Rolniczej</t>
  </si>
  <si>
    <t>2008-2009</t>
  </si>
  <si>
    <t xml:space="preserve">10. Przebudowa ul. Sikorskiego w rejonie skrzyżowania </t>
  </si>
  <si>
    <t xml:space="preserve">Wydział Inwestycji </t>
  </si>
  <si>
    <t>2009-2010</t>
  </si>
  <si>
    <t>z ul. Kraka</t>
  </si>
  <si>
    <t>10. Przebudowa zatoki autobusowej, chodnika i ścieżki</t>
  </si>
  <si>
    <t>rowerowej oraz remont pasa włączenia i budowa</t>
  </si>
  <si>
    <t>parkingu przy ul. Sikorskiego w Legnicy</t>
  </si>
  <si>
    <t>RAZEM GMINA</t>
  </si>
  <si>
    <t>RAZEM ŚRODKI Z ZEWNATRZ</t>
  </si>
  <si>
    <t>OGÓŁEM</t>
  </si>
  <si>
    <t xml:space="preserve"> - 3-</t>
  </si>
  <si>
    <t>z zakresu oświaty</t>
  </si>
  <si>
    <t>1998-2009</t>
  </si>
  <si>
    <t>- modernizacja elewacji i instalacji,</t>
  </si>
  <si>
    <t xml:space="preserve">  termomodernizacja dachów</t>
  </si>
  <si>
    <t>Wydział Oświaty</t>
  </si>
  <si>
    <t xml:space="preserve">  i modernizacja boisk szkolnych</t>
  </si>
  <si>
    <t xml:space="preserve"> i Sportu</t>
  </si>
  <si>
    <t>2005-2009</t>
  </si>
  <si>
    <t xml:space="preserve">Dofinansowanie </t>
  </si>
  <si>
    <t xml:space="preserve">w Legnicy - Szkoła jak nowa - modernizacja </t>
  </si>
  <si>
    <t>GFOŚiGW</t>
  </si>
  <si>
    <t xml:space="preserve">infrastruktury  dydaktycznej  </t>
  </si>
  <si>
    <t xml:space="preserve">3. Zespół Szkół Ogólnokształcących Nr 2 </t>
  </si>
  <si>
    <t>2005-2010</t>
  </si>
  <si>
    <t xml:space="preserve">ul. Radosna 17 w Legnicy - Szkoła jak nowa - </t>
  </si>
  <si>
    <t xml:space="preserve">modernizacja infrastruktury  dydaktycznej  </t>
  </si>
  <si>
    <t xml:space="preserve">5. Gimnazjum Nr 4 ul. M.Składowskiej-Curie 1A </t>
  </si>
  <si>
    <t>2007-2009</t>
  </si>
  <si>
    <t>- budowa boiska szkolnego</t>
  </si>
  <si>
    <t xml:space="preserve">6. Zespół Szkół Elektryczno-Mechanicznych </t>
  </si>
  <si>
    <t>2009-2011</t>
  </si>
  <si>
    <t>Dofinansowanie</t>
  </si>
  <si>
    <t>ul. F. Skarbka 4 - rewitalizacja elewacji</t>
  </si>
  <si>
    <t xml:space="preserve"> WFOŚiGW</t>
  </si>
  <si>
    <t>ul. F. Skarbka 4 - rewitalizacja elewacji i dachu budynku</t>
  </si>
  <si>
    <t xml:space="preserve"> szkolnego</t>
  </si>
  <si>
    <t xml:space="preserve">7. Modernizacja centrów kształcenia </t>
  </si>
  <si>
    <t>zawodowego na Dolnym Śląsku</t>
  </si>
  <si>
    <t>i Sportu</t>
  </si>
  <si>
    <t>2010-2011</t>
  </si>
  <si>
    <t xml:space="preserve"> - 4-</t>
  </si>
  <si>
    <t>Program - Przedsięwzięcia</t>
  </si>
  <si>
    <t xml:space="preserve">z zakresu kultury, turystyki </t>
  </si>
  <si>
    <t>i sportu</t>
  </si>
  <si>
    <t xml:space="preserve">5. Modernizacja bazy sportowej </t>
  </si>
  <si>
    <t>2008-2010</t>
  </si>
  <si>
    <t xml:space="preserve">Dofinansowanie z </t>
  </si>
  <si>
    <t xml:space="preserve">dla szkolenia młodzieży uzdolnionej </t>
  </si>
  <si>
    <t>"Programu Rozwoju</t>
  </si>
  <si>
    <t>piłkarsko w Legnicy ul. Grabskiego 14</t>
  </si>
  <si>
    <t>Bazy Sportowej</t>
  </si>
  <si>
    <t xml:space="preserve">Województwa </t>
  </si>
  <si>
    <t xml:space="preserve">Dolnośląskiego na </t>
  </si>
  <si>
    <t>lata 2009 i dalsze"</t>
  </si>
  <si>
    <t xml:space="preserve"> - 5 -</t>
  </si>
  <si>
    <t>z zakresu budownictwa komunalnego</t>
  </si>
  <si>
    <t>i infrastruktury komunalnej</t>
  </si>
  <si>
    <t xml:space="preserve">1. Budowa cmentarza komunalnego </t>
  </si>
  <si>
    <t>2004-2012</t>
  </si>
  <si>
    <t>I etap: droga dojazdowa, Krematorium, Dom Pogrzebowy,</t>
  </si>
  <si>
    <t>WFOŚiGW</t>
  </si>
  <si>
    <t>parkingi, 32 kwater, ogrodzenie, aleje główne i boczne</t>
  </si>
  <si>
    <t>2. Uzbrojenie terenów inwestycyjnych</t>
  </si>
  <si>
    <t>2008-2015</t>
  </si>
  <si>
    <t>pod budownictwo mieszkaniowe</t>
  </si>
  <si>
    <t xml:space="preserve">sieci i drogi na osiedlu Piekary Jednostka B </t>
  </si>
  <si>
    <t>Załącznik nr 3</t>
  </si>
  <si>
    <t xml:space="preserve">Rady Miejskiej Legnicy </t>
  </si>
  <si>
    <t>WIELOLETNI  PROGRAM   INWESTYCYJNY MIASTA LEGNICY NA LATA 2009 - 2011</t>
  </si>
  <si>
    <t xml:space="preserve">    </t>
  </si>
  <si>
    <t>ZBIORCZE ZESTAWIENIE</t>
  </si>
  <si>
    <t>Priorytetowe programy cząstkowe</t>
  </si>
  <si>
    <t>Łączne nakłady finansowe /szacunkowe/</t>
  </si>
  <si>
    <t xml:space="preserve">Poniesione nakłady do końca 2008r.   </t>
  </si>
  <si>
    <t>Planowane wydatki</t>
  </si>
  <si>
    <t>Pozostałe nakłady do poniesienia</t>
  </si>
  <si>
    <t xml:space="preserve">zwiększenie </t>
  </si>
  <si>
    <t>Program -  Przedsięwzięcia  z zakresu  komunikacji i transportu.</t>
  </si>
  <si>
    <t>Program -  Przedsięwzięcia z zakresu oświaty.</t>
  </si>
  <si>
    <t>Program - Przedsięwzięcia z zakresu kultury, turystyki i sportu.</t>
  </si>
  <si>
    <t>RAZEM ŚRODKI ZEWNĘTRZNE</t>
  </si>
  <si>
    <t>OGÓŁEM ŚRODKI</t>
  </si>
  <si>
    <t>ŚRODKI 2009-2011</t>
  </si>
  <si>
    <t>Program - Przedsięwzięcia z zakresu budownictwa komunalnego i infrastruktury komunalnej.</t>
  </si>
  <si>
    <t xml:space="preserve">4. Przebudowa drogi krajowej nr 94 </t>
  </si>
  <si>
    <t>2006-2012</t>
  </si>
  <si>
    <t>w Legnicy.</t>
  </si>
  <si>
    <t>Etap I - ul. Chojnowska od granic miasta do</t>
  </si>
  <si>
    <t>ewentualnie</t>
  </si>
  <si>
    <t xml:space="preserve">  ul. Jagiellońskiej</t>
  </si>
  <si>
    <t>GDDKiA</t>
  </si>
  <si>
    <t xml:space="preserve">1. Modernizacja bazy sportowej dla potrzeb </t>
  </si>
  <si>
    <t xml:space="preserve">dzieci i młodzieży przy Stadionie </t>
  </si>
  <si>
    <t>im. Orła Białego w Legnicy</t>
  </si>
  <si>
    <t>Dolnośląskiego na</t>
  </si>
  <si>
    <t xml:space="preserve"> lata 2009 i dalsze"</t>
  </si>
  <si>
    <t xml:space="preserve"> - 6 -</t>
  </si>
  <si>
    <t xml:space="preserve">Program - Przedsięwziecia </t>
  </si>
  <si>
    <t>z zakresu usprawnienia obsługi</t>
  </si>
  <si>
    <t>mieszkańców</t>
  </si>
  <si>
    <t xml:space="preserve">2. Budowa miejskiej, szerokopasmowej </t>
  </si>
  <si>
    <t>Wydział Organizacji,</t>
  </si>
  <si>
    <t>2009-2012</t>
  </si>
  <si>
    <t xml:space="preserve">i bezpiecznej sieci teleinformatycznej </t>
  </si>
  <si>
    <t>Kadr i Kontroli</t>
  </si>
  <si>
    <t>ze środków unijnych</t>
  </si>
  <si>
    <t>LEGMAN w Legnicy</t>
  </si>
  <si>
    <t>Referat Informatyki</t>
  </si>
  <si>
    <t>w ramach RPO WD</t>
  </si>
  <si>
    <t>oraz dotacja na</t>
  </si>
  <si>
    <t>Program -  Przedsięwzięcia  z zakresu  usprawnienia  obsługi mieszkańców</t>
  </si>
  <si>
    <t xml:space="preserve">1. Szkoła Podstawowa Nr 9 ul. Marynarska 31  </t>
  </si>
  <si>
    <t xml:space="preserve">2. Szkoła Podstawowa Nr 18 ul. Grabskiego 5  </t>
  </si>
  <si>
    <t>z dnia 28 września 2009 r.</t>
  </si>
  <si>
    <t>do Uchwały Nr XLV/376/09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</si>
</sst>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#,##0.00_ ;\-#,##0.00\ "/>
    <numFmt numFmtId="169" formatCode="#,##0_ ;\-#,##0\ "/>
    <numFmt numFmtId="170" formatCode="_-* #,##0\ _z_ł_-;\-* #,##0\ _z_ł_-;_-* &quot;-&quot;??\ _z_ł_-;_-@_-"/>
  </numFmts>
  <fonts count="48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Accounting"/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0"/>
      <name val="Times New Roman"/>
      <family val="1"/>
    </font>
    <font>
      <b/>
      <sz val="10"/>
      <color indexed="9"/>
      <name val="Times New Roman"/>
      <family val="1"/>
    </font>
    <font>
      <sz val="7"/>
      <color indexed="9"/>
      <name val="Times New Roman"/>
      <family val="1"/>
    </font>
    <font>
      <u val="single"/>
      <sz val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64" fontId="4" fillId="0" borderId="0" applyFont="0" applyFill="0" applyAlignment="0" applyProtection="0"/>
    <xf numFmtId="165" fontId="4" fillId="0" borderId="0" applyFont="0" applyFill="0" applyAlignment="0" applyProtection="0"/>
    <xf numFmtId="166" fontId="4" fillId="0" borderId="0" applyFont="0" applyFill="0" applyAlignment="0" applyProtection="0"/>
    <xf numFmtId="167" fontId="4" fillId="0" borderId="0" applyFont="0" applyFill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6" fillId="11" borderId="2" applyNumberFormat="0" applyAlignment="0" applyProtection="0"/>
    <xf numFmtId="0" fontId="6" fillId="3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4" borderId="4" applyNumberFormat="0" applyAlignment="0" applyProtection="0"/>
    <xf numFmtId="0" fontId="9" fillId="24" borderId="4" applyNumberFormat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11" borderId="1" applyNumberFormat="0" applyAlignment="0" applyProtection="0"/>
    <xf numFmtId="0" fontId="14" fillId="3" borderId="1" applyNumberForma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2" applyNumberFormat="0" applyFont="0" applyAlignment="0" applyProtection="0"/>
    <xf numFmtId="0" fontId="4" fillId="7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7" fillId="0" borderId="0" xfId="107" applyFont="1">
      <alignment/>
      <protection/>
    </xf>
    <xf numFmtId="0" fontId="28" fillId="0" borderId="0" xfId="108" applyFont="1" applyFill="1" applyBorder="1" applyAlignment="1">
      <alignment horizontal="center" vertical="center"/>
      <protection/>
    </xf>
    <xf numFmtId="0" fontId="28" fillId="0" borderId="13" xfId="106" applyNumberFormat="1" applyFont="1" applyFill="1" applyBorder="1" applyAlignment="1">
      <alignment horizontal="center" vertical="center"/>
      <protection/>
    </xf>
    <xf numFmtId="4" fontId="28" fillId="0" borderId="13" xfId="106" applyNumberFormat="1" applyFont="1" applyFill="1" applyBorder="1" applyAlignment="1">
      <alignment horizontal="center" vertical="center"/>
      <protection/>
    </xf>
    <xf numFmtId="0" fontId="28" fillId="0" borderId="14" xfId="106" applyNumberFormat="1" applyFont="1" applyFill="1" applyBorder="1" applyAlignment="1">
      <alignment horizontal="center" vertical="center"/>
      <protection/>
    </xf>
    <xf numFmtId="4" fontId="28" fillId="0" borderId="14" xfId="106" applyNumberFormat="1" applyFont="1" applyFill="1" applyBorder="1" applyAlignment="1">
      <alignment horizontal="right" vertical="center"/>
      <protection/>
    </xf>
    <xf numFmtId="4" fontId="29" fillId="0" borderId="14" xfId="86" applyNumberFormat="1" applyFont="1" applyFill="1" applyBorder="1" applyAlignment="1">
      <alignment horizontal="right" vertical="center"/>
    </xf>
    <xf numFmtId="0" fontId="29" fillId="0" borderId="14" xfId="109" applyFont="1" applyBorder="1">
      <alignment/>
      <protection/>
    </xf>
    <xf numFmtId="0" fontId="29" fillId="0" borderId="14" xfId="109" applyFont="1" applyBorder="1" applyAlignment="1">
      <alignment horizontal="center"/>
      <protection/>
    </xf>
    <xf numFmtId="38" fontId="29" fillId="0" borderId="14" xfId="109" applyNumberFormat="1" applyFont="1" applyBorder="1" applyAlignment="1">
      <alignment horizontal="left"/>
      <protection/>
    </xf>
    <xf numFmtId="0" fontId="29" fillId="0" borderId="15" xfId="109" applyFont="1" applyBorder="1" applyAlignment="1">
      <alignment horizontal="center"/>
      <protection/>
    </xf>
    <xf numFmtId="0" fontId="29" fillId="0" borderId="14" xfId="106" applyNumberFormat="1" applyFont="1" applyFill="1" applyBorder="1" applyAlignment="1">
      <alignment horizontal="center" vertical="center"/>
      <protection/>
    </xf>
    <xf numFmtId="0" fontId="29" fillId="0" borderId="15" xfId="103" applyFont="1" applyBorder="1" applyAlignment="1">
      <alignment horizontal="center"/>
      <protection/>
    </xf>
    <xf numFmtId="38" fontId="29" fillId="0" borderId="14" xfId="103" applyNumberFormat="1" applyFont="1" applyBorder="1" applyAlignment="1">
      <alignment horizontal="left"/>
      <protection/>
    </xf>
    <xf numFmtId="0" fontId="33" fillId="0" borderId="14" xfId="103" applyFont="1" applyBorder="1" applyAlignment="1">
      <alignment/>
      <protection/>
    </xf>
    <xf numFmtId="0" fontId="29" fillId="0" borderId="14" xfId="103" applyFont="1" applyBorder="1" applyAlignment="1">
      <alignment horizontal="center"/>
      <protection/>
    </xf>
    <xf numFmtId="0" fontId="29" fillId="0" borderId="15" xfId="106" applyNumberFormat="1" applyFont="1" applyFill="1" applyBorder="1" applyAlignment="1">
      <alignment horizontal="center" vertical="center"/>
      <protection/>
    </xf>
    <xf numFmtId="4" fontId="29" fillId="0" borderId="15" xfId="86" applyNumberFormat="1" applyFont="1" applyFill="1" applyBorder="1" applyAlignment="1">
      <alignment horizontal="right" vertical="center"/>
    </xf>
    <xf numFmtId="0" fontId="29" fillId="0" borderId="14" xfId="109" applyFont="1" applyBorder="1" applyAlignment="1">
      <alignment vertical="top"/>
      <protection/>
    </xf>
    <xf numFmtId="0" fontId="29" fillId="0" borderId="16" xfId="109" applyFont="1" applyBorder="1" applyAlignment="1">
      <alignment horizontal="center"/>
      <protection/>
    </xf>
    <xf numFmtId="0" fontId="29" fillId="0" borderId="14" xfId="109" applyFont="1" applyBorder="1" applyAlignment="1">
      <alignment horizontal="left" vertical="top"/>
      <protection/>
    </xf>
    <xf numFmtId="0" fontId="29" fillId="0" borderId="16" xfId="109" applyFont="1" applyBorder="1" applyAlignment="1">
      <alignment horizontal="left" vertical="top"/>
      <protection/>
    </xf>
    <xf numFmtId="4" fontId="32" fillId="0" borderId="14" xfId="86" applyNumberFormat="1" applyFont="1" applyFill="1" applyBorder="1" applyAlignment="1">
      <alignment horizontal="right" vertical="center"/>
    </xf>
    <xf numFmtId="4" fontId="29" fillId="0" borderId="14" xfId="86" applyNumberFormat="1" applyFont="1" applyFill="1" applyBorder="1" applyAlignment="1">
      <alignment horizontal="left" vertical="center"/>
    </xf>
    <xf numFmtId="0" fontId="29" fillId="0" borderId="15" xfId="109" applyFont="1" applyBorder="1" applyAlignment="1">
      <alignment horizontal="left" vertical="top"/>
      <protection/>
    </xf>
    <xf numFmtId="4" fontId="29" fillId="0" borderId="15" xfId="86" applyNumberFormat="1" applyFont="1" applyFill="1" applyBorder="1" applyAlignment="1">
      <alignment horizontal="left" vertical="center"/>
    </xf>
    <xf numFmtId="0" fontId="29" fillId="0" borderId="0" xfId="108" applyFont="1" applyBorder="1" applyAlignment="1">
      <alignment horizontal="center" vertical="center"/>
      <protection/>
    </xf>
    <xf numFmtId="0" fontId="28" fillId="0" borderId="14" xfId="106" applyFont="1" applyBorder="1">
      <alignment/>
      <protection/>
    </xf>
    <xf numFmtId="0" fontId="29" fillId="0" borderId="16" xfId="109" applyFont="1" applyFill="1" applyBorder="1" applyAlignment="1">
      <alignment horizontal="left" vertical="top"/>
      <protection/>
    </xf>
    <xf numFmtId="0" fontId="29" fillId="0" borderId="16" xfId="109" applyFont="1" applyFill="1" applyBorder="1" applyAlignment="1">
      <alignment horizontal="center"/>
      <protection/>
    </xf>
    <xf numFmtId="4" fontId="29" fillId="0" borderId="16" xfId="106" applyNumberFormat="1" applyFont="1" applyFill="1" applyBorder="1" applyAlignment="1">
      <alignment horizontal="right" vertical="center"/>
      <protection/>
    </xf>
    <xf numFmtId="0" fontId="29" fillId="0" borderId="14" xfId="109" applyFont="1" applyFill="1" applyBorder="1" applyAlignment="1">
      <alignment horizontal="left" vertical="top"/>
      <protection/>
    </xf>
    <xf numFmtId="0" fontId="29" fillId="0" borderId="14" xfId="109" applyFont="1" applyFill="1" applyBorder="1" applyAlignment="1">
      <alignment horizontal="center"/>
      <protection/>
    </xf>
    <xf numFmtId="4" fontId="28" fillId="0" borderId="15" xfId="106" applyNumberFormat="1" applyFont="1" applyFill="1" applyBorder="1" applyAlignment="1">
      <alignment horizontal="right" vertical="center"/>
      <protection/>
    </xf>
    <xf numFmtId="4" fontId="32" fillId="0" borderId="14" xfId="106" applyNumberFormat="1" applyFont="1" applyFill="1" applyBorder="1" applyAlignment="1">
      <alignment horizontal="right" vertical="center"/>
      <protection/>
    </xf>
    <xf numFmtId="4" fontId="28" fillId="0" borderId="16" xfId="106" applyNumberFormat="1" applyFont="1" applyFill="1" applyBorder="1" applyAlignment="1">
      <alignment horizontal="right" vertical="center"/>
      <protection/>
    </xf>
    <xf numFmtId="0" fontId="29" fillId="0" borderId="14" xfId="109" applyFont="1" applyFill="1" applyBorder="1" applyAlignment="1" quotePrefix="1">
      <alignment horizontal="left" vertical="top"/>
      <protection/>
    </xf>
    <xf numFmtId="0" fontId="29" fillId="0" borderId="0" xfId="108" applyFont="1" applyBorder="1" applyAlignment="1">
      <alignment vertical="center"/>
      <protection/>
    </xf>
    <xf numFmtId="4" fontId="28" fillId="0" borderId="14" xfId="106" applyNumberFormat="1" applyFont="1" applyFill="1" applyBorder="1" applyAlignment="1">
      <alignment horizontal="center" vertical="center"/>
      <protection/>
    </xf>
    <xf numFmtId="4" fontId="29" fillId="0" borderId="14" xfId="86" applyNumberFormat="1" applyFont="1" applyFill="1" applyBorder="1" applyAlignment="1">
      <alignment horizontal="center" vertical="center"/>
    </xf>
    <xf numFmtId="0" fontId="29" fillId="0" borderId="14" xfId="109" applyFont="1" applyFill="1" applyBorder="1">
      <alignment/>
      <protection/>
    </xf>
    <xf numFmtId="0" fontId="28" fillId="0" borderId="15" xfId="106" applyFont="1" applyBorder="1">
      <alignment/>
      <protection/>
    </xf>
    <xf numFmtId="4" fontId="29" fillId="0" borderId="15" xfId="86" applyNumberFormat="1" applyFont="1" applyFill="1" applyBorder="1" applyAlignment="1">
      <alignment horizontal="center" vertical="center"/>
    </xf>
    <xf numFmtId="0" fontId="29" fillId="0" borderId="16" xfId="109" applyFont="1" applyFill="1" applyBorder="1">
      <alignment/>
      <protection/>
    </xf>
    <xf numFmtId="0" fontId="30" fillId="0" borderId="14" xfId="107" applyFont="1" applyBorder="1">
      <alignment/>
      <protection/>
    </xf>
    <xf numFmtId="0" fontId="29" fillId="0" borderId="14" xfId="106" applyNumberFormat="1" applyFont="1" applyFill="1" applyBorder="1" applyAlignment="1">
      <alignment horizontal="left" vertical="center"/>
      <protection/>
    </xf>
    <xf numFmtId="0" fontId="29" fillId="0" borderId="16" xfId="109" applyFont="1" applyBorder="1">
      <alignment/>
      <protection/>
    </xf>
    <xf numFmtId="0" fontId="28" fillId="0" borderId="0" xfId="108" applyFont="1" applyFill="1" applyBorder="1" applyAlignment="1" quotePrefix="1">
      <alignment horizontal="right" vertical="center"/>
      <protection/>
    </xf>
    <xf numFmtId="4" fontId="28" fillId="0" borderId="0" xfId="108" applyNumberFormat="1" applyFont="1" applyFill="1" applyBorder="1" applyAlignment="1" quotePrefix="1">
      <alignment horizontal="right" vertical="center"/>
      <protection/>
    </xf>
    <xf numFmtId="4" fontId="28" fillId="0" borderId="0" xfId="108" applyNumberFormat="1" applyFont="1" applyFill="1" applyBorder="1" applyAlignment="1" quotePrefix="1">
      <alignment horizontal="right" vertical="top"/>
      <protection/>
    </xf>
    <xf numFmtId="0" fontId="28" fillId="1" borderId="17" xfId="108" applyFont="1" applyFill="1" applyBorder="1" applyAlignment="1" applyProtection="1">
      <alignment horizontal="center" vertical="center"/>
      <protection locked="0"/>
    </xf>
    <xf numFmtId="0" fontId="28" fillId="1" borderId="14" xfId="108" applyFont="1" applyFill="1" applyBorder="1" applyAlignment="1" applyProtection="1">
      <alignment horizontal="center" vertical="center"/>
      <protection locked="0"/>
    </xf>
    <xf numFmtId="0" fontId="28" fillId="1" borderId="18" xfId="108" applyFont="1" applyFill="1" applyBorder="1" applyAlignment="1" applyProtection="1">
      <alignment horizontal="center" vertical="center"/>
      <protection locked="0"/>
    </xf>
    <xf numFmtId="0" fontId="28" fillId="1" borderId="19" xfId="108" applyFont="1" applyFill="1" applyBorder="1" applyAlignment="1" applyProtection="1">
      <alignment horizontal="center" vertical="center"/>
      <protection locked="0"/>
    </xf>
    <xf numFmtId="0" fontId="29" fillId="1" borderId="18" xfId="108" applyFont="1" applyFill="1" applyBorder="1" applyAlignment="1" applyProtection="1">
      <alignment horizontal="center" vertical="center"/>
      <protection locked="0"/>
    </xf>
    <xf numFmtId="0" fontId="28" fillId="1" borderId="19" xfId="108" applyFont="1" applyFill="1" applyBorder="1" applyAlignment="1" quotePrefix="1">
      <alignment horizontal="center" vertical="center"/>
      <protection/>
    </xf>
    <xf numFmtId="3" fontId="29" fillId="0" borderId="14" xfId="109" applyNumberFormat="1" applyFont="1" applyFill="1" applyBorder="1">
      <alignment/>
      <protection/>
    </xf>
    <xf numFmtId="4" fontId="30" fillId="0" borderId="14" xfId="107" applyNumberFormat="1" applyFont="1" applyBorder="1" applyAlignment="1">
      <alignment horizontal="right"/>
      <protection/>
    </xf>
    <xf numFmtId="0" fontId="21" fillId="0" borderId="0" xfId="103" applyFont="1" applyBorder="1">
      <alignment/>
      <protection/>
    </xf>
    <xf numFmtId="0" fontId="21" fillId="0" borderId="20" xfId="103" applyFont="1" applyBorder="1">
      <alignment/>
      <protection/>
    </xf>
    <xf numFmtId="0" fontId="20" fillId="1" borderId="21" xfId="103" applyFont="1" applyFill="1" applyBorder="1" applyAlignment="1">
      <alignment vertical="center"/>
      <protection/>
    </xf>
    <xf numFmtId="0" fontId="20" fillId="1" borderId="21" xfId="103" applyFont="1" applyFill="1" applyBorder="1" applyAlignment="1">
      <alignment horizontal="center"/>
      <protection/>
    </xf>
    <xf numFmtId="0" fontId="20" fillId="1" borderId="17" xfId="103" applyFont="1" applyFill="1" applyBorder="1" applyAlignment="1">
      <alignment vertical="center"/>
      <protection/>
    </xf>
    <xf numFmtId="0" fontId="20" fillId="1" borderId="22" xfId="103" applyFont="1" applyFill="1" applyBorder="1" applyAlignment="1">
      <alignment vertical="center"/>
      <protection/>
    </xf>
    <xf numFmtId="0" fontId="20" fillId="1" borderId="23" xfId="103" applyFont="1" applyFill="1" applyBorder="1" applyAlignment="1">
      <alignment vertical="center"/>
      <protection/>
    </xf>
    <xf numFmtId="0" fontId="20" fillId="1" borderId="21" xfId="103" applyFont="1" applyFill="1" applyBorder="1" applyAlignment="1">
      <alignment horizontal="center" vertical="center"/>
      <protection/>
    </xf>
    <xf numFmtId="0" fontId="20" fillId="1" borderId="21" xfId="103" applyFont="1" applyFill="1" applyBorder="1" applyAlignment="1">
      <alignment horizontal="right"/>
      <protection/>
    </xf>
    <xf numFmtId="0" fontId="23" fillId="1" borderId="21" xfId="103" applyFont="1" applyFill="1" applyBorder="1" applyAlignment="1">
      <alignment horizontal="right" vertical="center"/>
      <protection/>
    </xf>
    <xf numFmtId="4" fontId="20" fillId="1" borderId="21" xfId="103" applyNumberFormat="1" applyFont="1" applyFill="1" applyBorder="1" applyAlignment="1">
      <alignment horizontal="right"/>
      <protection/>
    </xf>
    <xf numFmtId="4" fontId="29" fillId="0" borderId="0" xfId="108" applyNumberFormat="1" applyFont="1" applyBorder="1" applyAlignment="1">
      <alignment vertical="center"/>
      <protection/>
    </xf>
    <xf numFmtId="4" fontId="28" fillId="1" borderId="18" xfId="108" applyNumberFormat="1" applyFont="1" applyFill="1" applyBorder="1" applyAlignment="1" applyProtection="1">
      <alignment horizontal="center" vertical="center"/>
      <protection locked="0"/>
    </xf>
    <xf numFmtId="4" fontId="28" fillId="1" borderId="19" xfId="108" applyNumberFormat="1" applyFont="1" applyFill="1" applyBorder="1" applyAlignment="1" quotePrefix="1">
      <alignment horizontal="center" vertical="center"/>
      <protection/>
    </xf>
    <xf numFmtId="4" fontId="26" fillId="0" borderId="0" xfId="108" applyNumberFormat="1" applyFont="1" applyBorder="1" applyAlignment="1">
      <alignment vertical="center"/>
      <protection/>
    </xf>
    <xf numFmtId="4" fontId="20" fillId="1" borderId="21" xfId="103" applyNumberFormat="1" applyFont="1" applyFill="1" applyBorder="1" applyAlignment="1">
      <alignment horizontal="right" vertical="center"/>
      <protection/>
    </xf>
    <xf numFmtId="4" fontId="21" fillId="0" borderId="23" xfId="103" applyNumberFormat="1" applyFont="1" applyBorder="1" applyAlignment="1">
      <alignment horizontal="right" vertical="top"/>
      <protection/>
    </xf>
    <xf numFmtId="4" fontId="20" fillId="1" borderId="23" xfId="103" applyNumberFormat="1" applyFont="1" applyFill="1" applyBorder="1" applyAlignment="1">
      <alignment horizontal="right" vertical="top"/>
      <protection/>
    </xf>
    <xf numFmtId="0" fontId="28" fillId="0" borderId="15" xfId="106" applyNumberFormat="1" applyFont="1" applyFill="1" applyBorder="1" applyAlignment="1">
      <alignment horizontal="center" vertical="center"/>
      <protection/>
    </xf>
    <xf numFmtId="0" fontId="28" fillId="0" borderId="13" xfId="106" applyNumberFormat="1" applyFont="1" applyFill="1" applyBorder="1" applyAlignment="1">
      <alignment horizontal="left" vertical="center"/>
      <protection/>
    </xf>
    <xf numFmtId="0" fontId="28" fillId="0" borderId="14" xfId="106" applyNumberFormat="1" applyFont="1" applyFill="1" applyBorder="1" applyAlignment="1">
      <alignment horizontal="left" vertical="center"/>
      <protection/>
    </xf>
    <xf numFmtId="4" fontId="28" fillId="0" borderId="14" xfId="106" applyNumberFormat="1" applyFont="1" applyFill="1" applyBorder="1" applyAlignment="1">
      <alignment vertical="center"/>
      <protection/>
    </xf>
    <xf numFmtId="4" fontId="29" fillId="0" borderId="14" xfId="86" applyNumberFormat="1" applyFont="1" applyFill="1" applyBorder="1" applyAlignment="1">
      <alignment vertical="center"/>
    </xf>
    <xf numFmtId="4" fontId="30" fillId="0" borderId="14" xfId="107" applyNumberFormat="1" applyFont="1" applyBorder="1" applyAlignment="1">
      <alignment/>
      <protection/>
    </xf>
    <xf numFmtId="4" fontId="31" fillId="0" borderId="14" xfId="86" applyNumberFormat="1" applyFont="1" applyFill="1" applyBorder="1" applyAlignment="1">
      <alignment vertical="center"/>
    </xf>
    <xf numFmtId="4" fontId="29" fillId="0" borderId="16" xfId="86" applyNumberFormat="1" applyFont="1" applyFill="1" applyBorder="1" applyAlignment="1">
      <alignment vertical="center"/>
    </xf>
    <xf numFmtId="4" fontId="30" fillId="0" borderId="24" xfId="107" applyNumberFormat="1" applyFont="1" applyBorder="1" applyAlignment="1">
      <alignment/>
      <protection/>
    </xf>
    <xf numFmtId="38" fontId="29" fillId="0" borderId="24" xfId="103" applyNumberFormat="1" applyFont="1" applyBorder="1" applyAlignment="1">
      <alignment horizontal="left"/>
      <protection/>
    </xf>
    <xf numFmtId="4" fontId="29" fillId="0" borderId="15" xfId="86" applyNumberFormat="1" applyFont="1" applyFill="1" applyBorder="1" applyAlignment="1">
      <alignment vertical="center"/>
    </xf>
    <xf numFmtId="4" fontId="32" fillId="0" borderId="14" xfId="86" applyNumberFormat="1" applyFont="1" applyFill="1" applyBorder="1" applyAlignment="1">
      <alignment vertical="center"/>
    </xf>
    <xf numFmtId="4" fontId="32" fillId="0" borderId="16" xfId="86" applyNumberFormat="1" applyFont="1" applyFill="1" applyBorder="1" applyAlignment="1">
      <alignment vertical="center"/>
    </xf>
    <xf numFmtId="0" fontId="28" fillId="1" borderId="13" xfId="108" applyFont="1" applyFill="1" applyBorder="1" applyAlignment="1" quotePrefix="1">
      <alignment horizontal="center" vertical="center"/>
      <protection/>
    </xf>
    <xf numFmtId="4" fontId="34" fillId="1" borderId="13" xfId="108" applyNumberFormat="1" applyFont="1" applyFill="1" applyBorder="1" applyAlignment="1" quotePrefix="1">
      <alignment vertical="center"/>
      <protection/>
    </xf>
    <xf numFmtId="4" fontId="34" fillId="1" borderId="13" xfId="108" applyNumberFormat="1" applyFont="1" applyFill="1" applyBorder="1" applyAlignment="1" quotePrefix="1">
      <alignment/>
      <protection/>
    </xf>
    <xf numFmtId="4" fontId="34" fillId="1" borderId="13" xfId="108" applyNumberFormat="1" applyFont="1" applyFill="1" applyBorder="1" applyAlignment="1">
      <alignment vertical="center"/>
      <protection/>
    </xf>
    <xf numFmtId="4" fontId="28" fillId="1" borderId="13" xfId="108" applyNumberFormat="1" applyFont="1" applyFill="1" applyBorder="1" applyAlignment="1" quotePrefix="1">
      <alignment horizontal="right" vertical="center"/>
      <protection/>
    </xf>
    <xf numFmtId="0" fontId="28" fillId="1" borderId="18" xfId="108" applyFont="1" applyFill="1" applyBorder="1" applyAlignment="1" quotePrefix="1">
      <alignment horizontal="center" vertical="center"/>
      <protection/>
    </xf>
    <xf numFmtId="4" fontId="28" fillId="1" borderId="18" xfId="108" applyNumberFormat="1" applyFont="1" applyFill="1" applyBorder="1" applyAlignment="1" quotePrefix="1">
      <alignment vertical="center"/>
      <protection/>
    </xf>
    <xf numFmtId="4" fontId="28" fillId="1" borderId="18" xfId="108" applyNumberFormat="1" applyFont="1" applyFill="1" applyBorder="1" applyAlignment="1">
      <alignment vertical="center"/>
      <protection/>
    </xf>
    <xf numFmtId="4" fontId="28" fillId="1" borderId="18" xfId="108" applyNumberFormat="1" applyFont="1" applyFill="1" applyBorder="1" applyAlignment="1" quotePrefix="1">
      <alignment horizontal="right" vertical="center"/>
      <protection/>
    </xf>
    <xf numFmtId="0" fontId="28" fillId="1" borderId="13" xfId="108" applyFont="1" applyFill="1" applyBorder="1" applyAlignment="1" quotePrefix="1">
      <alignment horizontal="right" vertical="center"/>
      <protection/>
    </xf>
    <xf numFmtId="0" fontId="28" fillId="1" borderId="18" xfId="108" applyFont="1" applyFill="1" applyBorder="1" applyAlignment="1" quotePrefix="1">
      <alignment horizontal="right" vertical="center"/>
      <protection/>
    </xf>
    <xf numFmtId="4" fontId="28" fillId="0" borderId="13" xfId="106" applyNumberFormat="1" applyFont="1" applyFill="1" applyBorder="1" applyAlignment="1">
      <alignment horizontal="right" vertical="center"/>
      <protection/>
    </xf>
    <xf numFmtId="4" fontId="35" fillId="0" borderId="14" xfId="106" applyNumberFormat="1" applyFont="1" applyFill="1" applyBorder="1" applyAlignment="1">
      <alignment horizontal="right" vertical="center"/>
      <protection/>
    </xf>
    <xf numFmtId="4" fontId="28" fillId="0" borderId="15" xfId="106" applyNumberFormat="1" applyFont="1" applyFill="1" applyBorder="1" applyAlignment="1">
      <alignment horizontal="center" vertical="center"/>
      <protection/>
    </xf>
    <xf numFmtId="4" fontId="34" fillId="1" borderId="13" xfId="108" applyNumberFormat="1" applyFont="1" applyFill="1" applyBorder="1" applyAlignment="1" quotePrefix="1">
      <alignment horizontal="right" vertical="center"/>
      <protection/>
    </xf>
    <xf numFmtId="4" fontId="34" fillId="1" borderId="13" xfId="108" applyNumberFormat="1" applyFont="1" applyFill="1" applyBorder="1" applyAlignment="1">
      <alignment horizontal="right" vertical="center"/>
      <protection/>
    </xf>
    <xf numFmtId="4" fontId="28" fillId="1" borderId="18" xfId="108" applyNumberFormat="1" applyFont="1" applyFill="1" applyBorder="1" applyAlignment="1">
      <alignment horizontal="right" vertical="center"/>
      <protection/>
    </xf>
    <xf numFmtId="0" fontId="29" fillId="0" borderId="25" xfId="108" applyFont="1" applyBorder="1" applyAlignment="1">
      <alignment vertical="center"/>
      <protection/>
    </xf>
    <xf numFmtId="0" fontId="29" fillId="0" borderId="25" xfId="108" applyFont="1" applyBorder="1" applyAlignment="1">
      <alignment horizontal="center" vertical="center"/>
      <protection/>
    </xf>
    <xf numFmtId="4" fontId="29" fillId="0" borderId="25" xfId="108" applyNumberFormat="1" applyFont="1" applyBorder="1" applyAlignment="1">
      <alignment vertical="center"/>
      <protection/>
    </xf>
    <xf numFmtId="0" fontId="28" fillId="1" borderId="13" xfId="108" applyFont="1" applyFill="1" applyBorder="1" applyAlignment="1" applyProtection="1">
      <alignment horizontal="center" vertical="center"/>
      <protection locked="0"/>
    </xf>
    <xf numFmtId="4" fontId="34" fillId="1" borderId="13" xfId="108" applyNumberFormat="1" applyFont="1" applyFill="1" applyBorder="1" applyAlignment="1" quotePrefix="1">
      <alignment horizontal="right"/>
      <protection/>
    </xf>
    <xf numFmtId="4" fontId="22" fillId="25" borderId="17" xfId="103" applyNumberFormat="1" applyFont="1" applyFill="1" applyBorder="1" applyAlignment="1">
      <alignment horizontal="right"/>
      <protection/>
    </xf>
    <xf numFmtId="4" fontId="32" fillId="0" borderId="16" xfId="106" applyNumberFormat="1" applyFont="1" applyFill="1" applyBorder="1" applyAlignment="1">
      <alignment horizontal="right" vertical="center"/>
      <protection/>
    </xf>
    <xf numFmtId="0" fontId="36" fillId="0" borderId="0" xfId="108" applyFont="1" applyBorder="1" applyAlignment="1">
      <alignment vertical="center"/>
      <protection/>
    </xf>
    <xf numFmtId="0" fontId="37" fillId="0" borderId="0" xfId="108" applyFont="1" applyBorder="1" applyAlignment="1">
      <alignment vertical="center"/>
      <protection/>
    </xf>
    <xf numFmtId="4" fontId="32" fillId="0" borderId="15" xfId="86" applyNumberFormat="1" applyFont="1" applyFill="1" applyBorder="1" applyAlignment="1">
      <alignment vertical="center"/>
    </xf>
    <xf numFmtId="4" fontId="20" fillId="26" borderId="17" xfId="103" applyNumberFormat="1" applyFont="1" applyFill="1" applyBorder="1" applyAlignment="1">
      <alignment horizontal="right"/>
      <protection/>
    </xf>
    <xf numFmtId="4" fontId="23" fillId="1" borderId="17" xfId="103" applyNumberFormat="1" applyFont="1" applyFill="1" applyBorder="1" applyAlignment="1">
      <alignment horizontal="right"/>
      <protection/>
    </xf>
    <xf numFmtId="4" fontId="23" fillId="1" borderId="23" xfId="103" applyNumberFormat="1" applyFont="1" applyFill="1" applyBorder="1" applyAlignment="1">
      <alignment horizontal="right" vertical="top"/>
      <protection/>
    </xf>
    <xf numFmtId="0" fontId="29" fillId="0" borderId="14" xfId="109" applyFont="1" applyBorder="1" applyAlignment="1" quotePrefix="1">
      <alignment vertical="top"/>
      <protection/>
    </xf>
    <xf numFmtId="0" fontId="29" fillId="0" borderId="15" xfId="109" applyFont="1" applyBorder="1">
      <alignment/>
      <protection/>
    </xf>
    <xf numFmtId="0" fontId="29" fillId="0" borderId="15" xfId="109" applyFont="1" applyFill="1" applyBorder="1" applyAlignment="1">
      <alignment horizontal="left" vertical="top"/>
      <protection/>
    </xf>
    <xf numFmtId="0" fontId="29" fillId="0" borderId="26" xfId="109" applyFont="1" applyBorder="1" applyAlignment="1">
      <alignment horizontal="center"/>
      <protection/>
    </xf>
    <xf numFmtId="0" fontId="29" fillId="0" borderId="27" xfId="109" applyFont="1" applyBorder="1" applyAlignment="1">
      <alignment horizontal="center"/>
      <protection/>
    </xf>
    <xf numFmtId="4" fontId="29" fillId="0" borderId="14" xfId="106" applyNumberFormat="1" applyFont="1" applyFill="1" applyBorder="1" applyAlignment="1">
      <alignment horizontal="right" vertical="center"/>
      <protection/>
    </xf>
    <xf numFmtId="0" fontId="29" fillId="0" borderId="28" xfId="109" applyFont="1" applyBorder="1" applyAlignment="1">
      <alignment horizontal="center"/>
      <protection/>
    </xf>
    <xf numFmtId="0" fontId="29" fillId="0" borderId="29" xfId="109" applyFont="1" applyBorder="1" applyAlignment="1">
      <alignment horizontal="center"/>
      <protection/>
    </xf>
    <xf numFmtId="0" fontId="29" fillId="0" borderId="30" xfId="109" applyFont="1" applyBorder="1" applyAlignment="1">
      <alignment horizontal="center"/>
      <protection/>
    </xf>
    <xf numFmtId="0" fontId="29" fillId="0" borderId="31" xfId="109" applyFont="1" applyBorder="1" applyAlignment="1">
      <alignment horizontal="center"/>
      <protection/>
    </xf>
    <xf numFmtId="3" fontId="29" fillId="0" borderId="32" xfId="109" applyNumberFormat="1" applyFont="1" applyFill="1" applyBorder="1">
      <alignment/>
      <protection/>
    </xf>
    <xf numFmtId="0" fontId="28" fillId="0" borderId="15" xfId="106" applyNumberFormat="1" applyFont="1" applyFill="1" applyBorder="1" applyAlignment="1">
      <alignment horizontal="left" vertical="center"/>
      <protection/>
    </xf>
    <xf numFmtId="0" fontId="43" fillId="0" borderId="16" xfId="109" applyFont="1" applyFill="1" applyBorder="1" applyAlignment="1">
      <alignment horizontal="left" vertical="top"/>
      <protection/>
    </xf>
    <xf numFmtId="0" fontId="43" fillId="0" borderId="16" xfId="109" applyFont="1" applyBorder="1" applyAlignment="1">
      <alignment horizontal="center"/>
      <protection/>
    </xf>
    <xf numFmtId="4" fontId="43" fillId="0" borderId="16" xfId="106" applyNumberFormat="1" applyFont="1" applyFill="1" applyBorder="1" applyAlignment="1">
      <alignment horizontal="right" vertical="center"/>
      <protection/>
    </xf>
    <xf numFmtId="4" fontId="43" fillId="0" borderId="14" xfId="107" applyNumberFormat="1" applyFont="1" applyBorder="1" applyAlignment="1">
      <alignment horizontal="right"/>
      <protection/>
    </xf>
    <xf numFmtId="4" fontId="44" fillId="0" borderId="14" xfId="106" applyNumberFormat="1" applyFont="1" applyFill="1" applyBorder="1" applyAlignment="1">
      <alignment horizontal="right" vertical="center"/>
      <protection/>
    </xf>
    <xf numFmtId="4" fontId="43" fillId="0" borderId="14" xfId="106" applyNumberFormat="1" applyFont="1" applyFill="1" applyBorder="1" applyAlignment="1">
      <alignment horizontal="left" vertical="center"/>
      <protection/>
    </xf>
    <xf numFmtId="0" fontId="43" fillId="0" borderId="14" xfId="109" applyFont="1" applyFill="1" applyBorder="1" applyAlignment="1">
      <alignment horizontal="left" vertical="top"/>
      <protection/>
    </xf>
    <xf numFmtId="0" fontId="43" fillId="0" borderId="29" xfId="109" applyFont="1" applyBorder="1" applyAlignment="1">
      <alignment horizontal="center" vertical="top"/>
      <protection/>
    </xf>
    <xf numFmtId="0" fontId="43" fillId="0" borderId="14" xfId="109" applyFont="1" applyBorder="1" applyAlignment="1">
      <alignment horizontal="center"/>
      <protection/>
    </xf>
    <xf numFmtId="0" fontId="43" fillId="0" borderId="15" xfId="109" applyFont="1" applyFill="1" applyBorder="1" applyAlignment="1">
      <alignment horizontal="left" vertical="top"/>
      <protection/>
    </xf>
    <xf numFmtId="0" fontId="43" fillId="0" borderId="28" xfId="109" applyFont="1" applyBorder="1" applyAlignment="1">
      <alignment horizontal="center"/>
      <protection/>
    </xf>
    <xf numFmtId="0" fontId="43" fillId="0" borderId="15" xfId="109" applyFont="1" applyBorder="1" applyAlignment="1">
      <alignment horizontal="center"/>
      <protection/>
    </xf>
    <xf numFmtId="4" fontId="44" fillId="0" borderId="15" xfId="106" applyNumberFormat="1" applyFont="1" applyFill="1" applyBorder="1" applyAlignment="1">
      <alignment horizontal="right" vertical="center"/>
      <protection/>
    </xf>
    <xf numFmtId="4" fontId="43" fillId="0" borderId="15" xfId="106" applyNumberFormat="1" applyFont="1" applyFill="1" applyBorder="1" applyAlignment="1">
      <alignment horizontal="left" vertical="center"/>
      <protection/>
    </xf>
    <xf numFmtId="4" fontId="43" fillId="0" borderId="14" xfId="106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/>
    </xf>
    <xf numFmtId="0" fontId="29" fillId="0" borderId="32" xfId="109" applyFont="1" applyFill="1" applyBorder="1" applyAlignment="1">
      <alignment horizontal="left"/>
      <protection/>
    </xf>
    <xf numFmtId="0" fontId="29" fillId="0" borderId="14" xfId="109" applyFont="1" applyFill="1" applyBorder="1" applyAlignment="1">
      <alignment horizontal="left"/>
      <protection/>
    </xf>
    <xf numFmtId="4" fontId="35" fillId="0" borderId="14" xfId="106" applyNumberFormat="1" applyFont="1" applyFill="1" applyBorder="1" applyAlignment="1">
      <alignment horizontal="right" vertical="center"/>
      <protection/>
    </xf>
    <xf numFmtId="0" fontId="46" fillId="0" borderId="0" xfId="0" applyFont="1" applyAlignment="1">
      <alignment/>
    </xf>
    <xf numFmtId="4" fontId="43" fillId="0" borderId="15" xfId="106" applyNumberFormat="1" applyFont="1" applyFill="1" applyBorder="1" applyAlignment="1">
      <alignment horizontal="right" vertical="center"/>
      <protection/>
    </xf>
    <xf numFmtId="0" fontId="21" fillId="0" borderId="0" xfId="103" applyFont="1">
      <alignment/>
      <protection/>
    </xf>
    <xf numFmtId="3" fontId="20" fillId="0" borderId="0" xfId="0" applyNumberFormat="1" applyFont="1" applyAlignment="1">
      <alignment vertical="center"/>
    </xf>
    <xf numFmtId="9" fontId="20" fillId="0" borderId="0" xfId="112" applyFont="1" applyAlignment="1">
      <alignment vertical="center"/>
    </xf>
    <xf numFmtId="0" fontId="22" fillId="0" borderId="23" xfId="103" applyFont="1" applyBorder="1" applyAlignment="1">
      <alignment horizontal="right" vertical="top"/>
      <protection/>
    </xf>
    <xf numFmtId="4" fontId="22" fillId="0" borderId="23" xfId="103" applyNumberFormat="1" applyFont="1" applyBorder="1" applyAlignment="1">
      <alignment horizontal="right" vertical="top"/>
      <protection/>
    </xf>
    <xf numFmtId="4" fontId="47" fillId="0" borderId="0" xfId="0" applyNumberFormat="1" applyFont="1" applyAlignment="1">
      <alignment/>
    </xf>
    <xf numFmtId="4" fontId="34" fillId="0" borderId="14" xfId="106" applyNumberFormat="1" applyFont="1" applyFill="1" applyBorder="1" applyAlignment="1">
      <alignment horizontal="right" vertical="center"/>
      <protection/>
    </xf>
    <xf numFmtId="4" fontId="34" fillId="0" borderId="15" xfId="106" applyNumberFormat="1" applyFont="1" applyFill="1" applyBorder="1" applyAlignment="1">
      <alignment horizontal="right" vertical="center"/>
      <protection/>
    </xf>
    <xf numFmtId="0" fontId="29" fillId="0" borderId="32" xfId="109" applyFont="1" applyBorder="1" applyAlignment="1">
      <alignment/>
      <protection/>
    </xf>
    <xf numFmtId="0" fontId="29" fillId="0" borderId="32" xfId="109" applyFont="1" applyBorder="1" applyAlignment="1">
      <alignment horizontal="center"/>
      <protection/>
    </xf>
    <xf numFmtId="4" fontId="29" fillId="0" borderId="32" xfId="86" applyNumberFormat="1" applyFont="1" applyFill="1" applyBorder="1" applyAlignment="1">
      <alignment horizontal="right" vertical="center"/>
    </xf>
    <xf numFmtId="4" fontId="32" fillId="0" borderId="32" xfId="86" applyNumberFormat="1" applyFont="1" applyFill="1" applyBorder="1" applyAlignment="1">
      <alignment horizontal="right" vertical="center"/>
    </xf>
    <xf numFmtId="0" fontId="29" fillId="0" borderId="32" xfId="109" applyFont="1" applyFill="1" applyBorder="1">
      <alignment/>
      <protection/>
    </xf>
    <xf numFmtId="0" fontId="29" fillId="0" borderId="33" xfId="109" applyFont="1" applyBorder="1" applyAlignment="1">
      <alignment horizontal="center"/>
      <protection/>
    </xf>
    <xf numFmtId="38" fontId="29" fillId="0" borderId="32" xfId="109" applyNumberFormat="1" applyFont="1" applyBorder="1" applyAlignment="1">
      <alignment horizontal="left"/>
      <protection/>
    </xf>
    <xf numFmtId="0" fontId="29" fillId="0" borderId="34" xfId="109" applyFont="1" applyBorder="1" applyAlignment="1">
      <alignment horizontal="center"/>
      <protection/>
    </xf>
    <xf numFmtId="0" fontId="29" fillId="0" borderId="32" xfId="109" applyFont="1" applyBorder="1" applyAlignment="1">
      <alignment vertical="top"/>
      <protection/>
    </xf>
    <xf numFmtId="0" fontId="28" fillId="0" borderId="35" xfId="106" applyFont="1" applyBorder="1">
      <alignment/>
      <protection/>
    </xf>
    <xf numFmtId="0" fontId="28" fillId="0" borderId="35" xfId="106" applyNumberFormat="1" applyFont="1" applyFill="1" applyBorder="1" applyAlignment="1">
      <alignment horizontal="center" vertical="center"/>
      <protection/>
    </xf>
    <xf numFmtId="4" fontId="29" fillId="0" borderId="35" xfId="86" applyNumberFormat="1" applyFont="1" applyFill="1" applyBorder="1" applyAlignment="1">
      <alignment horizontal="right" vertical="center"/>
    </xf>
    <xf numFmtId="4" fontId="29" fillId="0" borderId="35" xfId="86" applyNumberFormat="1" applyFont="1" applyFill="1" applyBorder="1" applyAlignment="1">
      <alignment horizontal="center" vertical="center"/>
    </xf>
    <xf numFmtId="0" fontId="28" fillId="0" borderId="13" xfId="106" applyFont="1" applyBorder="1">
      <alignment/>
      <protection/>
    </xf>
    <xf numFmtId="0" fontId="29" fillId="0" borderId="14" xfId="106" applyFont="1" applyBorder="1" quotePrefix="1">
      <alignment/>
      <protection/>
    </xf>
    <xf numFmtId="0" fontId="29" fillId="0" borderId="14" xfId="109" applyFont="1" applyBorder="1" applyAlignment="1">
      <alignment horizontal="center"/>
      <protection/>
    </xf>
    <xf numFmtId="4" fontId="32" fillId="0" borderId="31" xfId="109" applyNumberFormat="1" applyFont="1" applyBorder="1">
      <alignment/>
      <protection/>
    </xf>
    <xf numFmtId="4" fontId="32" fillId="0" borderId="14" xfId="109" applyNumberFormat="1" applyFont="1" applyBorder="1">
      <alignment/>
      <protection/>
    </xf>
    <xf numFmtId="0" fontId="29" fillId="0" borderId="15" xfId="109" applyFont="1" applyBorder="1" applyAlignment="1">
      <alignment horizontal="center"/>
      <protection/>
    </xf>
    <xf numFmtId="0" fontId="29" fillId="0" borderId="14" xfId="109" applyFont="1" applyBorder="1" applyAlignment="1">
      <alignment vertical="top"/>
      <protection/>
    </xf>
    <xf numFmtId="0" fontId="29" fillId="0" borderId="14" xfId="109" applyFont="1" applyBorder="1">
      <alignment/>
      <protection/>
    </xf>
    <xf numFmtId="4" fontId="21" fillId="0" borderId="14" xfId="103" applyNumberFormat="1" applyFont="1" applyBorder="1" applyAlignment="1">
      <alignment horizontal="right" vertical="top"/>
      <protection/>
    </xf>
    <xf numFmtId="0" fontId="38" fillId="0" borderId="23" xfId="103" applyFont="1" applyBorder="1" applyAlignment="1">
      <alignment horizontal="right" vertical="top"/>
      <protection/>
    </xf>
    <xf numFmtId="4" fontId="38" fillId="0" borderId="23" xfId="103" applyNumberFormat="1" applyFont="1" applyBorder="1" applyAlignment="1">
      <alignment horizontal="right" vertical="top"/>
      <protection/>
    </xf>
    <xf numFmtId="0" fontId="28" fillId="1" borderId="18" xfId="108" applyFont="1" applyFill="1" applyBorder="1" applyAlignment="1" applyProtection="1">
      <alignment horizontal="center" vertical="center"/>
      <protection locked="0"/>
    </xf>
    <xf numFmtId="0" fontId="28" fillId="1" borderId="14" xfId="108" applyFont="1" applyFill="1" applyBorder="1" applyAlignment="1" applyProtection="1">
      <alignment horizontal="center" vertical="center"/>
      <protection locked="0"/>
    </xf>
    <xf numFmtId="4" fontId="28" fillId="1" borderId="13" xfId="108" applyNumberFormat="1" applyFont="1" applyFill="1" applyBorder="1" applyAlignment="1" quotePrefix="1">
      <alignment vertical="center"/>
      <protection/>
    </xf>
    <xf numFmtId="4" fontId="28" fillId="1" borderId="18" xfId="108" applyNumberFormat="1" applyFont="1" applyFill="1" applyBorder="1" applyAlignment="1" quotePrefix="1">
      <alignment vertical="center"/>
      <protection/>
    </xf>
    <xf numFmtId="0" fontId="25" fillId="0" borderId="20" xfId="108" applyFont="1" applyBorder="1" applyAlignment="1" quotePrefix="1">
      <alignment horizontal="center" vertical="center"/>
      <protection/>
    </xf>
    <xf numFmtId="0" fontId="25" fillId="0" borderId="20" xfId="108" applyFont="1" applyBorder="1" applyAlignment="1">
      <alignment horizontal="center" vertical="center"/>
      <protection/>
    </xf>
    <xf numFmtId="4" fontId="22" fillId="0" borderId="14" xfId="103" applyNumberFormat="1" applyFont="1" applyBorder="1" applyAlignment="1">
      <alignment horizontal="right" vertical="top"/>
      <protection/>
    </xf>
    <xf numFmtId="4" fontId="21" fillId="25" borderId="17" xfId="103" applyNumberFormat="1" applyFont="1" applyFill="1" applyBorder="1" applyAlignment="1">
      <alignment horizontal="right" vertical="center"/>
      <protection/>
    </xf>
    <xf numFmtId="0" fontId="21" fillId="25" borderId="23" xfId="103" applyFont="1" applyFill="1" applyBorder="1" applyAlignment="1">
      <alignment horizontal="right" vertical="center"/>
      <protection/>
    </xf>
    <xf numFmtId="4" fontId="28" fillId="1" borderId="13" xfId="108" applyNumberFormat="1" applyFont="1" applyFill="1" applyBorder="1" applyAlignment="1" quotePrefix="1">
      <alignment horizontal="center" vertical="center"/>
      <protection/>
    </xf>
    <xf numFmtId="4" fontId="28" fillId="1" borderId="18" xfId="108" applyNumberFormat="1" applyFont="1" applyFill="1" applyBorder="1" applyAlignment="1" quotePrefix="1">
      <alignment horizontal="center" vertical="center"/>
      <protection/>
    </xf>
    <xf numFmtId="4" fontId="28" fillId="1" borderId="13" xfId="108" applyNumberFormat="1" applyFont="1" applyFill="1" applyBorder="1" applyAlignment="1" quotePrefix="1">
      <alignment horizontal="right" vertical="center"/>
      <protection/>
    </xf>
    <xf numFmtId="4" fontId="28" fillId="1" borderId="18" xfId="108" applyNumberFormat="1" applyFont="1" applyFill="1" applyBorder="1" applyAlignment="1" quotePrefix="1">
      <alignment horizontal="right" vertical="center"/>
      <protection/>
    </xf>
    <xf numFmtId="0" fontId="20" fillId="0" borderId="17" xfId="103" applyFont="1" applyBorder="1" applyAlignment="1">
      <alignment horizontal="left" vertical="center" wrapText="1"/>
      <protection/>
    </xf>
    <xf numFmtId="0" fontId="20" fillId="0" borderId="23" xfId="103" applyFont="1" applyBorder="1" applyAlignment="1">
      <alignment horizontal="left" vertical="center" wrapText="1"/>
      <protection/>
    </xf>
    <xf numFmtId="4" fontId="21" fillId="25" borderId="23" xfId="103" applyNumberFormat="1" applyFont="1" applyFill="1" applyBorder="1" applyAlignment="1">
      <alignment horizontal="right" vertical="center"/>
      <protection/>
    </xf>
    <xf numFmtId="0" fontId="28" fillId="1" borderId="19" xfId="108" applyFont="1" applyFill="1" applyBorder="1" applyAlignment="1" applyProtection="1">
      <alignment horizontal="center" vertical="center"/>
      <protection locked="0"/>
    </xf>
    <xf numFmtId="0" fontId="28" fillId="1" borderId="36" xfId="108" applyFont="1" applyFill="1" applyBorder="1" applyAlignment="1">
      <alignment horizontal="left" vertical="center"/>
      <protection/>
    </xf>
    <xf numFmtId="0" fontId="28" fillId="1" borderId="13" xfId="108" applyFont="1" applyFill="1" applyBorder="1" applyAlignment="1">
      <alignment horizontal="left" vertical="center"/>
      <protection/>
    </xf>
    <xf numFmtId="0" fontId="28" fillId="1" borderId="13" xfId="108" applyFont="1" applyFill="1" applyBorder="1" applyAlignment="1">
      <alignment horizontal="center" vertical="center"/>
      <protection/>
    </xf>
    <xf numFmtId="0" fontId="28" fillId="1" borderId="18" xfId="108" applyFont="1" applyFill="1" applyBorder="1" applyAlignment="1">
      <alignment horizontal="center" vertical="center"/>
      <protection/>
    </xf>
    <xf numFmtId="0" fontId="28" fillId="0" borderId="20" xfId="108" applyFont="1" applyBorder="1" applyAlignment="1" quotePrefix="1">
      <alignment horizontal="center" vertical="center"/>
      <protection/>
    </xf>
    <xf numFmtId="0" fontId="28" fillId="0" borderId="20" xfId="108" applyFont="1" applyBorder="1" applyAlignment="1">
      <alignment horizontal="center" vertical="center"/>
      <protection/>
    </xf>
    <xf numFmtId="0" fontId="28" fillId="1" borderId="17" xfId="108" applyFont="1" applyFill="1" applyBorder="1" applyAlignment="1" applyProtection="1">
      <alignment horizontal="center" vertical="center" wrapText="1"/>
      <protection locked="0"/>
    </xf>
    <xf numFmtId="0" fontId="28" fillId="1" borderId="14" xfId="108" applyFont="1" applyFill="1" applyBorder="1" applyAlignment="1" applyProtection="1">
      <alignment horizontal="center" vertical="center" wrapText="1"/>
      <protection locked="0"/>
    </xf>
    <xf numFmtId="0" fontId="28" fillId="1" borderId="18" xfId="108" applyFont="1" applyFill="1" applyBorder="1" applyAlignment="1" applyProtection="1">
      <alignment horizontal="center" vertical="center" wrapText="1"/>
      <protection locked="0"/>
    </xf>
    <xf numFmtId="0" fontId="28" fillId="1" borderId="17" xfId="108" applyFont="1" applyFill="1" applyBorder="1" applyAlignment="1" applyProtection="1">
      <alignment horizontal="center" vertical="center"/>
      <protection locked="0"/>
    </xf>
    <xf numFmtId="0" fontId="28" fillId="1" borderId="37" xfId="108" applyFont="1" applyFill="1" applyBorder="1" applyAlignment="1" applyProtection="1">
      <alignment horizontal="center" vertical="center"/>
      <protection locked="0"/>
    </xf>
    <xf numFmtId="0" fontId="28" fillId="0" borderId="38" xfId="108" applyFont="1" applyBorder="1" applyAlignment="1" quotePrefix="1">
      <alignment horizontal="center" vertical="center"/>
      <protection/>
    </xf>
    <xf numFmtId="0" fontId="28" fillId="0" borderId="18" xfId="108" applyFont="1" applyBorder="1" applyAlignment="1">
      <alignment horizontal="center" vertical="center"/>
      <protection/>
    </xf>
    <xf numFmtId="0" fontId="28" fillId="0" borderId="39" xfId="108" applyFont="1" applyBorder="1" applyAlignment="1">
      <alignment horizontal="center" vertical="center"/>
      <protection/>
    </xf>
    <xf numFmtId="0" fontId="28" fillId="1" borderId="13" xfId="108" applyFont="1" applyFill="1" applyBorder="1" applyAlignment="1" applyProtection="1">
      <alignment horizontal="center" vertical="center" wrapText="1"/>
      <protection locked="0"/>
    </xf>
    <xf numFmtId="0" fontId="28" fillId="1" borderId="13" xfId="108" applyFont="1" applyFill="1" applyBorder="1" applyAlignment="1" applyProtection="1">
      <alignment horizontal="center" vertical="center"/>
      <protection locked="0"/>
    </xf>
    <xf numFmtId="0" fontId="29" fillId="0" borderId="18" xfId="103" applyFont="1" applyBorder="1" applyAlignment="1">
      <alignment horizontal="right" vertical="center"/>
      <protection/>
    </xf>
    <xf numFmtId="0" fontId="28" fillId="1" borderId="40" xfId="108" applyFont="1" applyFill="1" applyBorder="1" applyAlignment="1">
      <alignment horizontal="left" vertical="center"/>
      <protection/>
    </xf>
    <xf numFmtId="0" fontId="28" fillId="1" borderId="41" xfId="108" applyFont="1" applyFill="1" applyBorder="1" applyAlignment="1">
      <alignment horizontal="left" vertical="center"/>
      <protection/>
    </xf>
    <xf numFmtId="0" fontId="28" fillId="1" borderId="42" xfId="108" applyFont="1" applyFill="1" applyBorder="1" applyAlignment="1">
      <alignment horizontal="left" vertical="center"/>
      <protection/>
    </xf>
    <xf numFmtId="0" fontId="28" fillId="1" borderId="43" xfId="108" applyFont="1" applyFill="1" applyBorder="1" applyAlignment="1">
      <alignment horizontal="left" vertical="center"/>
      <protection/>
    </xf>
    <xf numFmtId="0" fontId="20" fillId="1" borderId="44" xfId="103" applyFont="1" applyFill="1" applyBorder="1" applyAlignment="1">
      <alignment horizontal="center"/>
      <protection/>
    </xf>
    <xf numFmtId="0" fontId="20" fillId="1" borderId="45" xfId="103" applyFont="1" applyFill="1" applyBorder="1" applyAlignment="1">
      <alignment horizontal="center"/>
      <protection/>
    </xf>
    <xf numFmtId="0" fontId="24" fillId="0" borderId="0" xfId="103" applyFont="1" applyBorder="1" applyAlignment="1">
      <alignment horizontal="center"/>
      <protection/>
    </xf>
    <xf numFmtId="0" fontId="23" fillId="0" borderId="0" xfId="103" applyFont="1" applyBorder="1" applyAlignment="1">
      <alignment horizontal="center"/>
      <protection/>
    </xf>
    <xf numFmtId="0" fontId="20" fillId="1" borderId="17" xfId="103" applyFont="1" applyFill="1" applyBorder="1" applyAlignment="1">
      <alignment horizontal="center" vertical="center"/>
      <protection/>
    </xf>
    <xf numFmtId="0" fontId="20" fillId="1" borderId="23" xfId="103" applyFont="1" applyFill="1" applyBorder="1" applyAlignment="1">
      <alignment horizontal="center" vertical="center"/>
      <protection/>
    </xf>
    <xf numFmtId="0" fontId="20" fillId="1" borderId="46" xfId="103" applyFont="1" applyFill="1" applyBorder="1" applyAlignment="1">
      <alignment horizontal="center" vertical="center" wrapText="1"/>
      <protection/>
    </xf>
    <xf numFmtId="0" fontId="20" fillId="1" borderId="47" xfId="103" applyFont="1" applyFill="1" applyBorder="1" applyAlignment="1">
      <alignment horizontal="center" vertical="center" wrapText="1"/>
      <protection/>
    </xf>
    <xf numFmtId="0" fontId="20" fillId="1" borderId="48" xfId="103" applyFont="1" applyFill="1" applyBorder="1" applyAlignment="1">
      <alignment horizontal="center" vertical="center" wrapText="1"/>
      <protection/>
    </xf>
    <xf numFmtId="0" fontId="20" fillId="1" borderId="49" xfId="103" applyFont="1" applyFill="1" applyBorder="1" applyAlignment="1">
      <alignment horizontal="center" vertical="center" wrapText="1"/>
      <protection/>
    </xf>
    <xf numFmtId="0" fontId="20" fillId="1" borderId="50" xfId="103" applyFont="1" applyFill="1" applyBorder="1" applyAlignment="1">
      <alignment horizontal="center"/>
      <protection/>
    </xf>
    <xf numFmtId="0" fontId="20" fillId="25" borderId="17" xfId="103" applyFont="1" applyFill="1" applyBorder="1" applyAlignment="1">
      <alignment horizontal="left" vertical="center" wrapText="1"/>
      <protection/>
    </xf>
    <xf numFmtId="0" fontId="20" fillId="25" borderId="23" xfId="103" applyFont="1" applyFill="1" applyBorder="1" applyAlignment="1">
      <alignment horizontal="left" vertical="center" wrapText="1"/>
      <protection/>
    </xf>
    <xf numFmtId="4" fontId="20" fillId="1" borderId="17" xfId="103" applyNumberFormat="1" applyFont="1" applyFill="1" applyBorder="1" applyAlignment="1">
      <alignment horizontal="right" vertical="center"/>
      <protection/>
    </xf>
    <xf numFmtId="4" fontId="20" fillId="1" borderId="23" xfId="103" applyNumberFormat="1" applyFont="1" applyFill="1" applyBorder="1" applyAlignment="1">
      <alignment horizontal="right" vertical="center"/>
      <protection/>
    </xf>
  </cellXfs>
  <cellStyles count="113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1 2" xfId="24"/>
    <cellStyle name="20% - akcent 2" xfId="25"/>
    <cellStyle name="20% - akcent 2 2" xfId="26"/>
    <cellStyle name="20% - akcent 3" xfId="27"/>
    <cellStyle name="20% - akcent 3 2" xfId="28"/>
    <cellStyle name="20% - akcent 4" xfId="29"/>
    <cellStyle name="20% - akcent 4 2" xfId="30"/>
    <cellStyle name="20% - akcent 5" xfId="31"/>
    <cellStyle name="20% - akcent 5 2" xfId="32"/>
    <cellStyle name="20% - akcent 6" xfId="33"/>
    <cellStyle name="20% - akcent 6 2" xfId="34"/>
    <cellStyle name="40% - akcent 1" xfId="35"/>
    <cellStyle name="40% - akcent 1 2" xfId="36"/>
    <cellStyle name="40% - akcent 2" xfId="37"/>
    <cellStyle name="40% - akcent 2 2" xfId="38"/>
    <cellStyle name="40% - akcent 3" xfId="39"/>
    <cellStyle name="40% - akcent 3 2" xfId="40"/>
    <cellStyle name="40% - akcent 4" xfId="41"/>
    <cellStyle name="40% - akcent 4 2" xfId="42"/>
    <cellStyle name="40% - akcent 5" xfId="43"/>
    <cellStyle name="40% - akcent 5 2" xfId="44"/>
    <cellStyle name="40% - akcent 6" xfId="45"/>
    <cellStyle name="40% - akcent 6 2" xfId="46"/>
    <cellStyle name="60% - akcent 1" xfId="47"/>
    <cellStyle name="60% - akcent 1 2" xfId="48"/>
    <cellStyle name="60% - akcent 2" xfId="49"/>
    <cellStyle name="60% - akcent 2 2" xfId="50"/>
    <cellStyle name="60% - akcent 3" xfId="51"/>
    <cellStyle name="60% - akcent 3 2" xfId="52"/>
    <cellStyle name="60% - akcent 4" xfId="53"/>
    <cellStyle name="60% - akcent 4 2" xfId="54"/>
    <cellStyle name="60% - akcent 5" xfId="55"/>
    <cellStyle name="60% - akcent 5 2" xfId="56"/>
    <cellStyle name="60% - akcent 6" xfId="57"/>
    <cellStyle name="60% - akcent 6 2" xfId="58"/>
    <cellStyle name="Akcent 1" xfId="59"/>
    <cellStyle name="Akcent 1 2" xfId="60"/>
    <cellStyle name="Akcent 2" xfId="61"/>
    <cellStyle name="Akcent 2 2" xfId="62"/>
    <cellStyle name="Akcent 3" xfId="63"/>
    <cellStyle name="Akcent 3 2" xfId="64"/>
    <cellStyle name="Akcent 4" xfId="65"/>
    <cellStyle name="Akcent 4 2" xfId="66"/>
    <cellStyle name="Akcent 5" xfId="67"/>
    <cellStyle name="Akcent 5 2" xfId="68"/>
    <cellStyle name="Akcent 6" xfId="69"/>
    <cellStyle name="Akcent 6 2" xfId="70"/>
    <cellStyle name="Comma [0]_laroux" xfId="71"/>
    <cellStyle name="Comma_laroux" xfId="72"/>
    <cellStyle name="Currency [0]_laroux" xfId="73"/>
    <cellStyle name="Currency_laroux" xfId="74"/>
    <cellStyle name="Dane wejściowe" xfId="75"/>
    <cellStyle name="Dane wejściowe 2" xfId="76"/>
    <cellStyle name="Dane wyjściowe" xfId="77"/>
    <cellStyle name="Dane wyjściowe 2" xfId="78"/>
    <cellStyle name="Dobre" xfId="79"/>
    <cellStyle name="Dobre 2" xfId="80"/>
    <cellStyle name="Comma" xfId="81"/>
    <cellStyle name="Comma [0]" xfId="82"/>
    <cellStyle name="Dziesiętny 2" xfId="83"/>
    <cellStyle name="Dziesiętny 2 2" xfId="84"/>
    <cellStyle name="Dziesiętny 3" xfId="85"/>
    <cellStyle name="Dziesiętny 4" xfId="86"/>
    <cellStyle name="Komórka połączona" xfId="87"/>
    <cellStyle name="Komórka połączona 2" xfId="88"/>
    <cellStyle name="Komórka zaznaczona" xfId="89"/>
    <cellStyle name="Komórka zaznaczona 2" xfId="90"/>
    <cellStyle name="Nagłówek 1" xfId="91"/>
    <cellStyle name="Nagłówek 1 2" xfId="92"/>
    <cellStyle name="Nagłówek 2" xfId="93"/>
    <cellStyle name="Nagłówek 2 2" xfId="94"/>
    <cellStyle name="Nagłówek 3" xfId="95"/>
    <cellStyle name="Nagłówek 3 2" xfId="96"/>
    <cellStyle name="Nagłówek 4" xfId="97"/>
    <cellStyle name="Nagłówek 4 2" xfId="98"/>
    <cellStyle name="Neutralne" xfId="99"/>
    <cellStyle name="Neutralne 2" xfId="100"/>
    <cellStyle name="Normal_laroux" xfId="101"/>
    <cellStyle name="normální_laroux" xfId="102"/>
    <cellStyle name="Normalny 2" xfId="103"/>
    <cellStyle name="Normalny 2 2" xfId="104"/>
    <cellStyle name="Normalny 3" xfId="105"/>
    <cellStyle name="Normalny 4" xfId="106"/>
    <cellStyle name="Normalny_krnela korekta" xfId="107"/>
    <cellStyle name="Normalny_marzec" xfId="108"/>
    <cellStyle name="Normalny_WPI poprawiane2008-2010 do 17.07 oddane skabonce 29.08.08" xfId="109"/>
    <cellStyle name="Obliczenia" xfId="110"/>
    <cellStyle name="Obliczenia 2" xfId="111"/>
    <cellStyle name="Percent" xfId="112"/>
    <cellStyle name="Suma" xfId="113"/>
    <cellStyle name="Suma 2" xfId="114"/>
    <cellStyle name="Tekst objaśnienia" xfId="115"/>
    <cellStyle name="Tekst objaśnienia 2" xfId="116"/>
    <cellStyle name="Tekst ostrzeżenia" xfId="117"/>
    <cellStyle name="Tekst ostrzeżenia 2" xfId="118"/>
    <cellStyle name="Tytuł" xfId="119"/>
    <cellStyle name="Tytuł 2" xfId="120"/>
    <cellStyle name="Uwaga" xfId="121"/>
    <cellStyle name="Uwaga 2" xfId="122"/>
    <cellStyle name="Currency" xfId="123"/>
    <cellStyle name="Currency [0]" xfId="124"/>
    <cellStyle name="Złe" xfId="125"/>
    <cellStyle name="Złe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2"/>
  <sheetViews>
    <sheetView tabSelected="1" view="pageBreakPreview" zoomScaleSheetLayoutView="100" zoomScalePageLayoutView="0" workbookViewId="0" topLeftCell="R1">
      <pane ySplit="1560" topLeftCell="BM225" activePane="bottomLeft" state="split"/>
      <selection pane="topLeft" activeCell="A1" sqref="A1"/>
      <selection pane="bottomLeft" activeCell="AB228" sqref="AB228"/>
    </sheetView>
  </sheetViews>
  <sheetFormatPr defaultColWidth="8.796875" defaultRowHeight="14.25"/>
  <cols>
    <col min="1" max="1" width="34.59765625" style="147" customWidth="1"/>
    <col min="2" max="2" width="13.5" style="147" customWidth="1"/>
    <col min="3" max="3" width="9" style="147" customWidth="1"/>
    <col min="4" max="4" width="10.09765625" style="147" customWidth="1"/>
    <col min="5" max="5" width="9.59765625" style="147" customWidth="1"/>
    <col min="6" max="11" width="9" style="147" customWidth="1"/>
    <col min="12" max="12" width="9.5" style="147" bestFit="1" customWidth="1"/>
    <col min="13" max="13" width="9" style="147" customWidth="1"/>
    <col min="14" max="14" width="9.5" style="147" customWidth="1"/>
    <col min="15" max="15" width="10" style="147" customWidth="1"/>
    <col min="16" max="16" width="12" style="147" customWidth="1"/>
    <col min="17" max="17" width="47.69921875" style="147" customWidth="1"/>
    <col min="18" max="19" width="12" style="147" customWidth="1"/>
    <col min="20" max="20" width="10.69921875" style="147" customWidth="1"/>
    <col min="21" max="21" width="10.3984375" style="147" customWidth="1"/>
    <col min="22" max="22" width="10.8984375" style="147" customWidth="1"/>
    <col min="23" max="23" width="12.19921875" style="147" customWidth="1"/>
    <col min="24" max="24" width="12.5" style="147" customWidth="1"/>
    <col min="25" max="25" width="11.3984375" style="147" customWidth="1"/>
    <col min="26" max="26" width="10.59765625" style="147" customWidth="1"/>
    <col min="27" max="27" width="9" style="147" customWidth="1"/>
    <col min="28" max="28" width="11.59765625" style="147" customWidth="1"/>
    <col min="29" max="29" width="13.3984375" style="147" customWidth="1"/>
    <col min="30" max="16384" width="9" style="147" customWidth="1"/>
  </cols>
  <sheetData>
    <row r="1" spans="1:16" ht="15.75" thickBo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.75" thickBot="1">
      <c r="A2" s="51" t="s">
        <v>1</v>
      </c>
      <c r="B2" s="208" t="s">
        <v>2</v>
      </c>
      <c r="C2" s="51" t="s">
        <v>3</v>
      </c>
      <c r="D2" s="211" t="s">
        <v>4</v>
      </c>
      <c r="E2" s="211"/>
      <c r="F2" s="211" t="s">
        <v>5</v>
      </c>
      <c r="G2" s="211"/>
      <c r="H2" s="212" t="s">
        <v>6</v>
      </c>
      <c r="I2" s="212"/>
      <c r="J2" s="212"/>
      <c r="K2" s="212"/>
      <c r="L2" s="212"/>
      <c r="M2" s="212"/>
      <c r="N2" s="211" t="s">
        <v>7</v>
      </c>
      <c r="O2" s="211"/>
      <c r="P2" s="211" t="s">
        <v>8</v>
      </c>
    </row>
    <row r="3" spans="1:16" ht="15.75" thickBot="1">
      <c r="A3" s="52" t="s">
        <v>9</v>
      </c>
      <c r="B3" s="209"/>
      <c r="C3" s="52" t="s">
        <v>10</v>
      </c>
      <c r="D3" s="185" t="s">
        <v>11</v>
      </c>
      <c r="E3" s="185"/>
      <c r="F3" s="185" t="s">
        <v>12</v>
      </c>
      <c r="G3" s="185"/>
      <c r="H3" s="201" t="s">
        <v>13</v>
      </c>
      <c r="I3" s="201"/>
      <c r="J3" s="201">
        <v>2010</v>
      </c>
      <c r="K3" s="201"/>
      <c r="L3" s="201">
        <v>2011</v>
      </c>
      <c r="M3" s="201"/>
      <c r="N3" s="185"/>
      <c r="O3" s="185"/>
      <c r="P3" s="186"/>
    </row>
    <row r="4" spans="1:16" ht="15.75" thickBot="1">
      <c r="A4" s="55"/>
      <c r="B4" s="210"/>
      <c r="C4" s="53"/>
      <c r="D4" s="53" t="s">
        <v>14</v>
      </c>
      <c r="E4" s="71" t="s">
        <v>15</v>
      </c>
      <c r="F4" s="53" t="s">
        <v>14</v>
      </c>
      <c r="G4" s="53" t="s">
        <v>15</v>
      </c>
      <c r="H4" s="53" t="s">
        <v>14</v>
      </c>
      <c r="I4" s="53" t="s">
        <v>15</v>
      </c>
      <c r="J4" s="53" t="s">
        <v>14</v>
      </c>
      <c r="K4" s="53" t="s">
        <v>15</v>
      </c>
      <c r="L4" s="54" t="s">
        <v>14</v>
      </c>
      <c r="M4" s="54" t="s">
        <v>15</v>
      </c>
      <c r="N4" s="54" t="s">
        <v>14</v>
      </c>
      <c r="O4" s="54" t="s">
        <v>15</v>
      </c>
      <c r="P4" s="185"/>
    </row>
    <row r="5" spans="1:16" ht="15.75" thickBot="1">
      <c r="A5" s="56" t="s">
        <v>16</v>
      </c>
      <c r="B5" s="56" t="s">
        <v>17</v>
      </c>
      <c r="C5" s="56" t="s">
        <v>18</v>
      </c>
      <c r="D5" s="56" t="s">
        <v>19</v>
      </c>
      <c r="E5" s="72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28</v>
      </c>
      <c r="N5" s="56" t="s">
        <v>29</v>
      </c>
      <c r="O5" s="56" t="s">
        <v>30</v>
      </c>
      <c r="P5" s="56" t="s">
        <v>31</v>
      </c>
    </row>
    <row r="6" spans="1:16" ht="15">
      <c r="A6" s="78" t="s">
        <v>32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79" t="s">
        <v>33</v>
      </c>
      <c r="B7" s="5"/>
      <c r="C7" s="5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6"/>
    </row>
    <row r="8" spans="1:16" ht="15">
      <c r="A8" s="79" t="s">
        <v>34</v>
      </c>
      <c r="B8" s="5"/>
      <c r="C8" s="5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7"/>
    </row>
    <row r="9" spans="1:16" ht="15">
      <c r="A9" s="79"/>
      <c r="B9" s="5"/>
      <c r="C9" s="5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7"/>
    </row>
    <row r="10" spans="1:16" s="1" customFormat="1" ht="13.5" customHeight="1">
      <c r="A10" s="8" t="s">
        <v>142</v>
      </c>
      <c r="B10" s="9" t="s">
        <v>48</v>
      </c>
      <c r="C10" s="9" t="s">
        <v>143</v>
      </c>
      <c r="D10" s="81"/>
      <c r="E10" s="81"/>
      <c r="F10" s="81"/>
      <c r="G10" s="81"/>
      <c r="H10" s="81"/>
      <c r="I10" s="88">
        <v>340000</v>
      </c>
      <c r="J10" s="88"/>
      <c r="L10" s="88"/>
      <c r="M10" s="88"/>
      <c r="N10" s="88">
        <v>340000</v>
      </c>
      <c r="O10" s="81"/>
      <c r="P10" s="10" t="s">
        <v>76</v>
      </c>
    </row>
    <row r="11" spans="1:16" s="1" customFormat="1" ht="13.5" customHeight="1">
      <c r="A11" s="8" t="s">
        <v>144</v>
      </c>
      <c r="B11" s="11" t="s">
        <v>40</v>
      </c>
      <c r="C11" s="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" t="s">
        <v>91</v>
      </c>
    </row>
    <row r="12" spans="1:16" s="1" customFormat="1" ht="13.5" customHeight="1">
      <c r="A12" s="8" t="s">
        <v>145</v>
      </c>
      <c r="B12" s="9" t="s">
        <v>43</v>
      </c>
      <c r="C12" s="9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0" t="s">
        <v>146</v>
      </c>
    </row>
    <row r="13" spans="1:16" s="1" customFormat="1" ht="13.5" customHeight="1">
      <c r="A13" s="8" t="s">
        <v>147</v>
      </c>
      <c r="B13" s="9" t="s">
        <v>45</v>
      </c>
      <c r="C13" s="9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" t="s">
        <v>148</v>
      </c>
    </row>
    <row r="14" spans="1:16" ht="15">
      <c r="A14" s="131"/>
      <c r="B14" s="77"/>
      <c r="C14" s="7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8"/>
    </row>
    <row r="15" spans="1:16" ht="15">
      <c r="A15" s="8" t="s">
        <v>35</v>
      </c>
      <c r="B15" s="16" t="s">
        <v>36</v>
      </c>
      <c r="C15" s="9" t="s">
        <v>37</v>
      </c>
      <c r="D15" s="81"/>
      <c r="E15" s="81">
        <v>17900000</v>
      </c>
      <c r="F15" s="81"/>
      <c r="G15" s="81">
        <v>295240</v>
      </c>
      <c r="H15" s="81"/>
      <c r="I15" s="88">
        <v>300000</v>
      </c>
      <c r="J15" s="88"/>
      <c r="K15" s="88">
        <v>2350000</v>
      </c>
      <c r="L15" s="88"/>
      <c r="M15" s="88"/>
      <c r="N15" s="88"/>
      <c r="O15" s="81">
        <v>12604760</v>
      </c>
      <c r="P15" s="10" t="s">
        <v>38</v>
      </c>
    </row>
    <row r="16" spans="1:16" ht="15">
      <c r="A16" s="8" t="s">
        <v>39</v>
      </c>
      <c r="B16" s="13" t="s">
        <v>40</v>
      </c>
      <c r="C16" s="9"/>
      <c r="D16" s="81"/>
      <c r="E16" s="81"/>
      <c r="F16" s="81"/>
      <c r="G16" s="81"/>
      <c r="H16" s="81"/>
      <c r="I16" s="81"/>
      <c r="J16" s="81"/>
      <c r="K16" s="81">
        <v>2350000</v>
      </c>
      <c r="L16" s="81"/>
      <c r="M16" s="81"/>
      <c r="N16" s="81"/>
      <c r="O16" s="81"/>
      <c r="P16" s="10" t="s">
        <v>41</v>
      </c>
    </row>
    <row r="17" spans="1:16" ht="15">
      <c r="A17" s="8" t="s">
        <v>42</v>
      </c>
      <c r="B17" s="9" t="s">
        <v>43</v>
      </c>
      <c r="C17" s="9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0" t="s">
        <v>44</v>
      </c>
    </row>
    <row r="18" spans="1:16" ht="15">
      <c r="A18" s="8"/>
      <c r="B18" s="9" t="s">
        <v>45</v>
      </c>
      <c r="C18" s="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7"/>
    </row>
    <row r="19" spans="1:16" ht="15">
      <c r="A19" s="121"/>
      <c r="B19" s="11"/>
      <c r="C19" s="11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18"/>
    </row>
    <row r="20" spans="1:16" ht="15">
      <c r="A20" s="8" t="s">
        <v>35</v>
      </c>
      <c r="B20" s="16" t="s">
        <v>36</v>
      </c>
      <c r="C20" s="9" t="s">
        <v>46</v>
      </c>
      <c r="D20" s="81">
        <v>33600000</v>
      </c>
      <c r="E20" s="81"/>
      <c r="F20" s="81">
        <v>295240</v>
      </c>
      <c r="G20" s="81"/>
      <c r="H20" s="88">
        <v>300000</v>
      </c>
      <c r="I20" s="88"/>
      <c r="J20" s="88">
        <v>5400000</v>
      </c>
      <c r="K20" s="88"/>
      <c r="L20" s="88">
        <v>5000000</v>
      </c>
      <c r="M20" s="81"/>
      <c r="N20" s="81">
        <v>12604760</v>
      </c>
      <c r="O20" s="81"/>
      <c r="P20" s="10" t="s">
        <v>38</v>
      </c>
    </row>
    <row r="21" spans="1:16" ht="15">
      <c r="A21" s="8" t="s">
        <v>39</v>
      </c>
      <c r="B21" s="13" t="s">
        <v>40</v>
      </c>
      <c r="C21" s="9"/>
      <c r="D21" s="81"/>
      <c r="E21" s="81"/>
      <c r="F21" s="81"/>
      <c r="G21" s="81"/>
      <c r="H21" s="81"/>
      <c r="I21" s="81"/>
      <c r="J21" s="81">
        <v>5000000</v>
      </c>
      <c r="K21" s="81"/>
      <c r="L21" s="81">
        <v>5000000</v>
      </c>
      <c r="M21" s="81"/>
      <c r="N21" s="81"/>
      <c r="O21" s="81"/>
      <c r="P21" s="10" t="s">
        <v>41</v>
      </c>
    </row>
    <row r="22" spans="1:16" ht="15">
      <c r="A22" s="8" t="s">
        <v>42</v>
      </c>
      <c r="B22" s="9" t="s">
        <v>43</v>
      </c>
      <c r="C22" s="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10" t="s">
        <v>44</v>
      </c>
    </row>
    <row r="23" spans="1:16" ht="15">
      <c r="A23" s="8"/>
      <c r="B23" s="9" t="s">
        <v>45</v>
      </c>
      <c r="C23" s="9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7"/>
    </row>
    <row r="24" spans="1:16" ht="15">
      <c r="A24" s="131"/>
      <c r="B24" s="77"/>
      <c r="C24" s="7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18"/>
    </row>
    <row r="25" spans="1:16" ht="15">
      <c r="A25" s="148" t="s">
        <v>47</v>
      </c>
      <c r="B25" s="123" t="s">
        <v>48</v>
      </c>
      <c r="C25" s="9" t="s">
        <v>49</v>
      </c>
      <c r="D25" s="81">
        <v>4000</v>
      </c>
      <c r="E25" s="81"/>
      <c r="F25" s="81"/>
      <c r="G25" s="81"/>
      <c r="H25" s="88">
        <v>4000</v>
      </c>
      <c r="I25" s="81"/>
      <c r="J25" s="81"/>
      <c r="K25" s="81"/>
      <c r="L25" s="81"/>
      <c r="M25" s="81"/>
      <c r="N25" s="81"/>
      <c r="O25" s="81"/>
      <c r="P25" s="10" t="s">
        <v>50</v>
      </c>
    </row>
    <row r="26" spans="1:16" ht="15">
      <c r="A26" s="148" t="s">
        <v>51</v>
      </c>
      <c r="B26" s="11" t="s">
        <v>40</v>
      </c>
      <c r="C26" s="9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0" t="s">
        <v>52</v>
      </c>
    </row>
    <row r="27" spans="1:16" ht="15">
      <c r="A27" s="21"/>
      <c r="B27" s="9" t="s">
        <v>43</v>
      </c>
      <c r="C27" s="9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0"/>
    </row>
    <row r="28" spans="1:16" ht="15">
      <c r="A28" s="21" t="s">
        <v>53</v>
      </c>
      <c r="B28" s="9" t="s">
        <v>45</v>
      </c>
      <c r="C28" s="9" t="s">
        <v>54</v>
      </c>
      <c r="D28" s="81">
        <v>4000</v>
      </c>
      <c r="E28" s="81"/>
      <c r="F28" s="81"/>
      <c r="G28" s="81"/>
      <c r="H28" s="88">
        <v>4000</v>
      </c>
      <c r="I28" s="81"/>
      <c r="J28" s="81"/>
      <c r="K28" s="81"/>
      <c r="L28" s="81"/>
      <c r="M28" s="81"/>
      <c r="N28" s="81"/>
      <c r="O28" s="81"/>
      <c r="P28" s="8"/>
    </row>
    <row r="29" spans="1:16" ht="15">
      <c r="A29" s="45"/>
      <c r="B29" s="12"/>
      <c r="C29" s="1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24"/>
    </row>
    <row r="30" spans="1:16" ht="15">
      <c r="A30" s="22" t="s">
        <v>55</v>
      </c>
      <c r="B30" s="124" t="s">
        <v>48</v>
      </c>
      <c r="C30" s="20" t="s">
        <v>56</v>
      </c>
      <c r="D30" s="84"/>
      <c r="E30" s="85">
        <f>SUM(I30)</f>
        <v>14000</v>
      </c>
      <c r="F30" s="84"/>
      <c r="G30" s="84"/>
      <c r="H30" s="89"/>
      <c r="I30" s="89">
        <f>34000-20000</f>
        <v>14000</v>
      </c>
      <c r="J30" s="84"/>
      <c r="K30" s="84"/>
      <c r="L30" s="84"/>
      <c r="M30" s="84"/>
      <c r="N30" s="84"/>
      <c r="O30" s="84"/>
      <c r="P30" s="86"/>
    </row>
    <row r="31" spans="1:16" ht="15">
      <c r="A31" s="21"/>
      <c r="B31" s="11" t="s">
        <v>40</v>
      </c>
      <c r="C31" s="9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4"/>
    </row>
    <row r="32" spans="1:16" ht="15">
      <c r="A32" s="21"/>
      <c r="B32" s="9" t="s">
        <v>43</v>
      </c>
      <c r="C32" s="9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4"/>
    </row>
    <row r="33" spans="1:16" ht="15">
      <c r="A33" s="21"/>
      <c r="B33" s="9" t="s">
        <v>45</v>
      </c>
      <c r="C33" s="9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7"/>
    </row>
    <row r="34" spans="1:16" ht="15">
      <c r="A34" s="15"/>
      <c r="B34" s="12"/>
      <c r="C34" s="12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18"/>
    </row>
    <row r="35" spans="1:16" ht="15">
      <c r="A35" s="22" t="s">
        <v>57</v>
      </c>
      <c r="B35" s="20" t="s">
        <v>58</v>
      </c>
      <c r="C35" s="20" t="s">
        <v>59</v>
      </c>
      <c r="D35" s="81"/>
      <c r="E35" s="82">
        <v>700000</v>
      </c>
      <c r="F35" s="81"/>
      <c r="G35" s="81"/>
      <c r="H35" s="81"/>
      <c r="I35" s="88">
        <v>300000</v>
      </c>
      <c r="J35" s="88"/>
      <c r="K35" s="88">
        <v>400000</v>
      </c>
      <c r="L35" s="81"/>
      <c r="M35" s="81"/>
      <c r="N35" s="82"/>
      <c r="O35" s="81"/>
      <c r="P35" s="10"/>
    </row>
    <row r="36" spans="1:16" ht="15">
      <c r="A36" s="21" t="s">
        <v>60</v>
      </c>
      <c r="B36" s="11" t="s">
        <v>40</v>
      </c>
      <c r="C36" s="9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"/>
    </row>
    <row r="37" spans="1:16" ht="15">
      <c r="A37" s="21"/>
      <c r="B37" s="20" t="s">
        <v>43</v>
      </c>
      <c r="C37" s="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"/>
    </row>
    <row r="38" spans="1:16" ht="15">
      <c r="A38" s="21"/>
      <c r="B38" s="11" t="s">
        <v>45</v>
      </c>
      <c r="C38" s="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0"/>
    </row>
    <row r="39" spans="1:16" ht="15">
      <c r="A39" s="21"/>
      <c r="B39" s="9" t="s">
        <v>36</v>
      </c>
      <c r="C39" s="9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"/>
    </row>
    <row r="40" spans="1:16" ht="15">
      <c r="A40" s="21"/>
      <c r="B40" s="9" t="s">
        <v>40</v>
      </c>
      <c r="C40" s="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"/>
    </row>
    <row r="41" spans="1:16" ht="15">
      <c r="A41" s="121"/>
      <c r="B41" s="11"/>
      <c r="C41" s="1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21"/>
    </row>
    <row r="42" spans="1:16" ht="15">
      <c r="A42" s="8" t="s">
        <v>61</v>
      </c>
      <c r="B42" s="20" t="s">
        <v>58</v>
      </c>
      <c r="C42" s="20" t="s">
        <v>59</v>
      </c>
      <c r="D42" s="81">
        <v>700000</v>
      </c>
      <c r="E42" s="81"/>
      <c r="F42" s="81"/>
      <c r="G42" s="81"/>
      <c r="H42" s="88">
        <v>300000</v>
      </c>
      <c r="I42" s="88"/>
      <c r="J42" s="88">
        <v>400000</v>
      </c>
      <c r="K42" s="81"/>
      <c r="L42" s="81"/>
      <c r="M42" s="81"/>
      <c r="N42" s="81"/>
      <c r="O42" s="81"/>
      <c r="P42" s="10"/>
    </row>
    <row r="43" spans="1:16" ht="15">
      <c r="A43" s="8" t="s">
        <v>62</v>
      </c>
      <c r="B43" s="11" t="s">
        <v>40</v>
      </c>
      <c r="C43" s="9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"/>
    </row>
    <row r="44" spans="1:16" ht="15">
      <c r="A44" s="46" t="s">
        <v>63</v>
      </c>
      <c r="B44" s="20" t="s">
        <v>43</v>
      </c>
      <c r="C44" s="9"/>
      <c r="D44" s="81"/>
      <c r="E44" s="81"/>
      <c r="F44" s="81"/>
      <c r="G44" s="81"/>
      <c r="H44" s="81"/>
      <c r="I44" s="83"/>
      <c r="J44" s="83"/>
      <c r="K44" s="81"/>
      <c r="L44" s="81"/>
      <c r="M44" s="81"/>
      <c r="N44" s="81"/>
      <c r="O44" s="81"/>
      <c r="P44" s="7"/>
    </row>
    <row r="45" spans="1:16" ht="15">
      <c r="A45" s="149"/>
      <c r="B45" s="11" t="s">
        <v>45</v>
      </c>
      <c r="C45" s="9"/>
      <c r="D45" s="81"/>
      <c r="E45" s="82"/>
      <c r="F45" s="81"/>
      <c r="G45" s="81"/>
      <c r="H45" s="81"/>
      <c r="I45" s="88"/>
      <c r="J45" s="88"/>
      <c r="K45" s="81"/>
      <c r="L45" s="88"/>
      <c r="M45" s="81"/>
      <c r="N45" s="81"/>
      <c r="O45" s="81"/>
      <c r="P45" s="10"/>
    </row>
    <row r="46" spans="1:16" ht="15">
      <c r="A46" s="149"/>
      <c r="B46" s="9" t="s">
        <v>36</v>
      </c>
      <c r="C46" s="9"/>
      <c r="D46" s="81"/>
      <c r="E46" s="81"/>
      <c r="F46" s="81"/>
      <c r="G46" s="81"/>
      <c r="H46" s="81"/>
      <c r="I46" s="88"/>
      <c r="J46" s="88"/>
      <c r="K46" s="81"/>
      <c r="L46" s="81"/>
      <c r="M46" s="81"/>
      <c r="N46" s="81"/>
      <c r="O46" s="81"/>
      <c r="P46" s="10"/>
    </row>
    <row r="47" spans="1:16" ht="15">
      <c r="A47" s="21"/>
      <c r="B47" s="9" t="s">
        <v>40</v>
      </c>
      <c r="C47" s="9"/>
      <c r="D47" s="81"/>
      <c r="E47" s="81"/>
      <c r="F47" s="81"/>
      <c r="G47" s="81"/>
      <c r="H47" s="81"/>
      <c r="I47" s="88"/>
      <c r="J47" s="88"/>
      <c r="K47" s="81"/>
      <c r="L47" s="81"/>
      <c r="M47" s="81"/>
      <c r="N47" s="81"/>
      <c r="O47" s="81"/>
      <c r="P47" s="7"/>
    </row>
    <row r="48" spans="1:16" ht="15.75" thickBot="1">
      <c r="A48" s="25"/>
      <c r="B48" s="11"/>
      <c r="C48" s="11"/>
      <c r="D48" s="87"/>
      <c r="E48" s="87"/>
      <c r="F48" s="87"/>
      <c r="G48" s="87"/>
      <c r="H48" s="87"/>
      <c r="I48" s="116"/>
      <c r="J48" s="116"/>
      <c r="K48" s="87"/>
      <c r="L48" s="87"/>
      <c r="M48" s="87"/>
      <c r="N48" s="87"/>
      <c r="O48" s="87"/>
      <c r="P48" s="18"/>
    </row>
    <row r="49" spans="1:16" ht="15">
      <c r="A49" s="203" t="s">
        <v>64</v>
      </c>
      <c r="B49" s="203"/>
      <c r="C49" s="90"/>
      <c r="D49" s="187">
        <f aca="true" t="shared" si="0" ref="D49:L49">SUM(D10,D15,D20,D25,D30,D35,D42)</f>
        <v>34304000</v>
      </c>
      <c r="E49" s="187">
        <f t="shared" si="0"/>
        <v>18614000</v>
      </c>
      <c r="F49" s="187">
        <f t="shared" si="0"/>
        <v>295240</v>
      </c>
      <c r="G49" s="187">
        <f t="shared" si="0"/>
        <v>295240</v>
      </c>
      <c r="H49" s="91">
        <f t="shared" si="0"/>
        <v>604000</v>
      </c>
      <c r="I49" s="91">
        <f t="shared" si="0"/>
        <v>954000</v>
      </c>
      <c r="J49" s="91">
        <f t="shared" si="0"/>
        <v>5800000</v>
      </c>
      <c r="K49" s="91">
        <f t="shared" si="0"/>
        <v>2750000</v>
      </c>
      <c r="L49" s="91">
        <f t="shared" si="0"/>
        <v>5000000</v>
      </c>
      <c r="M49" s="91"/>
      <c r="N49" s="187">
        <f>SUM(N10,N15,N20,N25,N30,N35,N42)</f>
        <v>12944760</v>
      </c>
      <c r="O49" s="187">
        <f>SUM(O10,O15,O20,O25,O30,O35,O42)</f>
        <v>12604760</v>
      </c>
      <c r="P49" s="94"/>
    </row>
    <row r="50" spans="1:16" ht="15.75" thickBot="1">
      <c r="A50" s="202" t="s">
        <v>65</v>
      </c>
      <c r="B50" s="202"/>
      <c r="C50" s="95"/>
      <c r="D50" s="188"/>
      <c r="E50" s="188"/>
      <c r="F50" s="188"/>
      <c r="G50" s="188"/>
      <c r="H50" s="96"/>
      <c r="I50" s="96"/>
      <c r="J50" s="96">
        <f>SUM(J21)</f>
        <v>5000000</v>
      </c>
      <c r="K50" s="96">
        <f>SUM(K16)</f>
        <v>2350000</v>
      </c>
      <c r="L50" s="96">
        <f>SUM(L21)</f>
        <v>5000000</v>
      </c>
      <c r="M50" s="96"/>
      <c r="N50" s="188"/>
      <c r="O50" s="188"/>
      <c r="P50" s="98"/>
    </row>
    <row r="51" spans="1:16" ht="15">
      <c r="A51" s="204" t="s">
        <v>66</v>
      </c>
      <c r="B51" s="204"/>
      <c r="C51" s="99"/>
      <c r="D51" s="187">
        <f aca="true" t="shared" si="1" ref="D51:J51">SUM(D49)</f>
        <v>34304000</v>
      </c>
      <c r="E51" s="187">
        <f t="shared" si="1"/>
        <v>18614000</v>
      </c>
      <c r="F51" s="187">
        <f t="shared" si="1"/>
        <v>295240</v>
      </c>
      <c r="G51" s="187">
        <f t="shared" si="1"/>
        <v>295240</v>
      </c>
      <c r="H51" s="91">
        <f t="shared" si="1"/>
        <v>604000</v>
      </c>
      <c r="I51" s="91">
        <f t="shared" si="1"/>
        <v>954000</v>
      </c>
      <c r="J51" s="91">
        <f t="shared" si="1"/>
        <v>5800000</v>
      </c>
      <c r="K51" s="91">
        <v>2750000</v>
      </c>
      <c r="L51" s="91">
        <f>SUM(L49)</f>
        <v>5000000</v>
      </c>
      <c r="M51" s="91"/>
      <c r="N51" s="187">
        <f>SUM(N49)</f>
        <v>12944760</v>
      </c>
      <c r="O51" s="187">
        <f>SUM(O49)</f>
        <v>12604760</v>
      </c>
      <c r="P51" s="94"/>
    </row>
    <row r="52" spans="1:16" ht="15.75" thickBot="1">
      <c r="A52" s="205"/>
      <c r="B52" s="205"/>
      <c r="C52" s="100"/>
      <c r="D52" s="188"/>
      <c r="E52" s="188"/>
      <c r="F52" s="188"/>
      <c r="G52" s="188"/>
      <c r="H52" s="96"/>
      <c r="I52" s="96"/>
      <c r="J52" s="96">
        <f>SUM(J50)</f>
        <v>5000000</v>
      </c>
      <c r="K52" s="96">
        <v>2350000</v>
      </c>
      <c r="L52" s="96">
        <v>5000000</v>
      </c>
      <c r="M52" s="96"/>
      <c r="N52" s="188"/>
      <c r="O52" s="188"/>
      <c r="P52" s="98"/>
    </row>
    <row r="53" spans="1:16" ht="15.75" thickBot="1">
      <c r="A53" s="206" t="s">
        <v>67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</row>
    <row r="54" spans="1:16" ht="15.75" thickBot="1">
      <c r="A54" s="51" t="s">
        <v>1</v>
      </c>
      <c r="B54" s="208" t="s">
        <v>2</v>
      </c>
      <c r="C54" s="51" t="s">
        <v>3</v>
      </c>
      <c r="D54" s="211" t="s">
        <v>4</v>
      </c>
      <c r="E54" s="211"/>
      <c r="F54" s="211" t="s">
        <v>5</v>
      </c>
      <c r="G54" s="211"/>
      <c r="H54" s="212" t="s">
        <v>6</v>
      </c>
      <c r="I54" s="212"/>
      <c r="J54" s="212"/>
      <c r="K54" s="212"/>
      <c r="L54" s="212"/>
      <c r="M54" s="212"/>
      <c r="N54" s="211" t="s">
        <v>7</v>
      </c>
      <c r="O54" s="211"/>
      <c r="P54" s="211" t="s">
        <v>8</v>
      </c>
    </row>
    <row r="55" spans="1:16" ht="15.75" thickBot="1">
      <c r="A55" s="52" t="s">
        <v>9</v>
      </c>
      <c r="B55" s="209"/>
      <c r="C55" s="52" t="s">
        <v>10</v>
      </c>
      <c r="D55" s="185" t="s">
        <v>11</v>
      </c>
      <c r="E55" s="185"/>
      <c r="F55" s="185" t="s">
        <v>12</v>
      </c>
      <c r="G55" s="185"/>
      <c r="H55" s="201" t="s">
        <v>13</v>
      </c>
      <c r="I55" s="201"/>
      <c r="J55" s="201">
        <v>2010</v>
      </c>
      <c r="K55" s="201"/>
      <c r="L55" s="201">
        <v>2011</v>
      </c>
      <c r="M55" s="201"/>
      <c r="N55" s="185"/>
      <c r="O55" s="185"/>
      <c r="P55" s="186"/>
    </row>
    <row r="56" spans="1:16" ht="15.75" thickBot="1">
      <c r="A56" s="55"/>
      <c r="B56" s="210"/>
      <c r="C56" s="53"/>
      <c r="D56" s="53" t="s">
        <v>14</v>
      </c>
      <c r="E56" s="71" t="s">
        <v>15</v>
      </c>
      <c r="F56" s="53" t="s">
        <v>14</v>
      </c>
      <c r="G56" s="53" t="s">
        <v>15</v>
      </c>
      <c r="H56" s="53" t="s">
        <v>14</v>
      </c>
      <c r="I56" s="53" t="s">
        <v>15</v>
      </c>
      <c r="J56" s="53" t="s">
        <v>14</v>
      </c>
      <c r="K56" s="53" t="s">
        <v>15</v>
      </c>
      <c r="L56" s="54" t="s">
        <v>14</v>
      </c>
      <c r="M56" s="54" t="s">
        <v>15</v>
      </c>
      <c r="N56" s="54" t="s">
        <v>14</v>
      </c>
      <c r="O56" s="54" t="s">
        <v>15</v>
      </c>
      <c r="P56" s="185"/>
    </row>
    <row r="57" spans="1:16" ht="15.75" thickBot="1">
      <c r="A57" s="56" t="s">
        <v>16</v>
      </c>
      <c r="B57" s="56" t="s">
        <v>17</v>
      </c>
      <c r="C57" s="56" t="s">
        <v>18</v>
      </c>
      <c r="D57" s="56" t="s">
        <v>19</v>
      </c>
      <c r="E57" s="72" t="s">
        <v>20</v>
      </c>
      <c r="F57" s="56" t="s">
        <v>21</v>
      </c>
      <c r="G57" s="56" t="s">
        <v>22</v>
      </c>
      <c r="H57" s="56" t="s">
        <v>23</v>
      </c>
      <c r="I57" s="56" t="s">
        <v>24</v>
      </c>
      <c r="J57" s="56" t="s">
        <v>25</v>
      </c>
      <c r="K57" s="56" t="s">
        <v>26</v>
      </c>
      <c r="L57" s="56" t="s">
        <v>27</v>
      </c>
      <c r="M57" s="56" t="s">
        <v>28</v>
      </c>
      <c r="N57" s="56" t="s">
        <v>29</v>
      </c>
      <c r="O57" s="56" t="s">
        <v>30</v>
      </c>
      <c r="P57" s="56" t="s">
        <v>31</v>
      </c>
    </row>
    <row r="58" spans="1:16" ht="15">
      <c r="A58" s="28" t="s">
        <v>32</v>
      </c>
      <c r="B58" s="3"/>
      <c r="C58" s="3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4"/>
    </row>
    <row r="59" spans="1:16" ht="15">
      <c r="A59" s="28" t="s">
        <v>68</v>
      </c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</row>
    <row r="60" spans="1:16" ht="15">
      <c r="A60" s="28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9"/>
    </row>
    <row r="61" spans="1:16" ht="15">
      <c r="A61" s="19" t="s">
        <v>169</v>
      </c>
      <c r="B61" s="9" t="s">
        <v>48</v>
      </c>
      <c r="C61" s="9" t="s">
        <v>69</v>
      </c>
      <c r="D61" s="125"/>
      <c r="E61" s="125">
        <f>SUM(I61)</f>
        <v>140000</v>
      </c>
      <c r="F61" s="6"/>
      <c r="G61" s="6"/>
      <c r="H61" s="35"/>
      <c r="I61" s="35">
        <f>154000-14000</f>
        <v>140000</v>
      </c>
      <c r="J61" s="6"/>
      <c r="K61" s="6"/>
      <c r="L61" s="6"/>
      <c r="M61" s="6"/>
      <c r="N61" s="6"/>
      <c r="O61" s="6"/>
      <c r="P61" s="39"/>
    </row>
    <row r="62" spans="1:16" ht="15">
      <c r="A62" s="120" t="s">
        <v>70</v>
      </c>
      <c r="B62" s="11" t="s">
        <v>40</v>
      </c>
      <c r="C62" s="9"/>
      <c r="D62" s="6"/>
      <c r="E62" s="6"/>
      <c r="F62" s="6"/>
      <c r="G62" s="6"/>
      <c r="H62" s="159"/>
      <c r="I62" s="159"/>
      <c r="J62" s="6"/>
      <c r="K62" s="6"/>
      <c r="L62" s="6"/>
      <c r="M62" s="6"/>
      <c r="N62" s="6"/>
      <c r="O62" s="6"/>
      <c r="P62" s="39"/>
    </row>
    <row r="63" spans="1:16" ht="15">
      <c r="A63" s="19" t="s">
        <v>71</v>
      </c>
      <c r="B63" s="9" t="s">
        <v>72</v>
      </c>
      <c r="C63" s="9"/>
      <c r="D63" s="6"/>
      <c r="E63" s="6"/>
      <c r="F63" s="6"/>
      <c r="G63" s="6"/>
      <c r="H63" s="159"/>
      <c r="I63" s="159"/>
      <c r="J63" s="6"/>
      <c r="K63" s="6"/>
      <c r="L63" s="6"/>
      <c r="M63" s="6"/>
      <c r="N63" s="6"/>
      <c r="O63" s="6"/>
      <c r="P63" s="39"/>
    </row>
    <row r="64" spans="1:16" ht="15">
      <c r="A64" s="19" t="s">
        <v>73</v>
      </c>
      <c r="B64" s="9" t="s">
        <v>74</v>
      </c>
      <c r="C64" s="9"/>
      <c r="D64" s="6"/>
      <c r="E64" s="6"/>
      <c r="F64" s="6"/>
      <c r="G64" s="6"/>
      <c r="H64" s="159"/>
      <c r="I64" s="159"/>
      <c r="J64" s="6"/>
      <c r="K64" s="6"/>
      <c r="L64" s="6"/>
      <c r="M64" s="6"/>
      <c r="N64" s="6"/>
      <c r="O64" s="6"/>
      <c r="P64" s="39"/>
    </row>
    <row r="65" spans="1:16" ht="15">
      <c r="A65" s="28"/>
      <c r="B65" s="5"/>
      <c r="C65" s="5"/>
      <c r="D65" s="34"/>
      <c r="E65" s="34"/>
      <c r="F65" s="34"/>
      <c r="G65" s="34"/>
      <c r="H65" s="160"/>
      <c r="I65" s="160"/>
      <c r="J65" s="34"/>
      <c r="K65" s="34"/>
      <c r="L65" s="34"/>
      <c r="M65" s="34"/>
      <c r="N65" s="34"/>
      <c r="O65" s="34"/>
      <c r="P65" s="39"/>
    </row>
    <row r="66" spans="1:16" ht="15">
      <c r="A66" s="29" t="s">
        <v>170</v>
      </c>
      <c r="B66" s="128" t="s">
        <v>48</v>
      </c>
      <c r="C66" s="30" t="s">
        <v>75</v>
      </c>
      <c r="D66" s="125">
        <f>SUM(H66)</f>
        <v>51000</v>
      </c>
      <c r="E66" s="125"/>
      <c r="F66" s="125"/>
      <c r="G66" s="125"/>
      <c r="H66" s="35">
        <f>100000-49000</f>
        <v>51000</v>
      </c>
      <c r="I66" s="35"/>
      <c r="J66" s="6"/>
      <c r="K66" s="6"/>
      <c r="L66" s="6"/>
      <c r="M66" s="6"/>
      <c r="N66" s="6"/>
      <c r="O66" s="6"/>
      <c r="P66" s="44" t="s">
        <v>76</v>
      </c>
    </row>
    <row r="67" spans="1:16" ht="15">
      <c r="A67" s="32" t="s">
        <v>77</v>
      </c>
      <c r="B67" s="126" t="s">
        <v>40</v>
      </c>
      <c r="C67" s="3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41" t="s">
        <v>78</v>
      </c>
    </row>
    <row r="68" spans="1:16" ht="15">
      <c r="A68" s="32" t="s">
        <v>79</v>
      </c>
      <c r="B68" s="127" t="s">
        <v>72</v>
      </c>
      <c r="C68" s="3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39"/>
    </row>
    <row r="69" spans="1:16" ht="15">
      <c r="A69" s="32"/>
      <c r="B69" s="127" t="s">
        <v>74</v>
      </c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9"/>
    </row>
    <row r="70" spans="1:16" ht="15">
      <c r="A70" s="28"/>
      <c r="B70" s="5"/>
      <c r="C70" s="5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103"/>
    </row>
    <row r="71" spans="1:16" ht="15">
      <c r="A71" s="29" t="s">
        <v>80</v>
      </c>
      <c r="B71" s="128" t="s">
        <v>48</v>
      </c>
      <c r="C71" s="30" t="s">
        <v>81</v>
      </c>
      <c r="D71" s="125"/>
      <c r="E71" s="125">
        <f>559000-465000</f>
        <v>94000</v>
      </c>
      <c r="F71" s="6"/>
      <c r="G71" s="6"/>
      <c r="H71" s="35">
        <f>559000-94000</f>
        <v>465000</v>
      </c>
      <c r="I71" s="35"/>
      <c r="J71" s="6"/>
      <c r="K71" s="35">
        <v>559000</v>
      </c>
      <c r="L71" s="6"/>
      <c r="M71" s="6"/>
      <c r="N71" s="6"/>
      <c r="O71" s="6"/>
      <c r="P71" s="44" t="s">
        <v>76</v>
      </c>
    </row>
    <row r="72" spans="1:16" ht="15">
      <c r="A72" s="32" t="s">
        <v>82</v>
      </c>
      <c r="B72" s="126" t="s">
        <v>40</v>
      </c>
      <c r="C72" s="3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1" t="s">
        <v>78</v>
      </c>
    </row>
    <row r="73" spans="1:16" ht="15">
      <c r="A73" s="32" t="s">
        <v>83</v>
      </c>
      <c r="B73" s="127" t="s">
        <v>72</v>
      </c>
      <c r="C73" s="3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39"/>
    </row>
    <row r="74" spans="1:16" ht="15">
      <c r="A74" s="32"/>
      <c r="B74" s="127" t="s">
        <v>74</v>
      </c>
      <c r="C74" s="3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39"/>
    </row>
    <row r="75" spans="1:16" ht="15">
      <c r="A75" s="42"/>
      <c r="B75" s="77"/>
      <c r="C75" s="77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103"/>
    </row>
    <row r="76" spans="1:16" ht="15">
      <c r="A76" s="32" t="s">
        <v>84</v>
      </c>
      <c r="B76" s="127" t="s">
        <v>48</v>
      </c>
      <c r="C76" s="9" t="s">
        <v>85</v>
      </c>
      <c r="D76" s="6"/>
      <c r="E76" s="58">
        <f>SUM(I76)</f>
        <v>179506.94</v>
      </c>
      <c r="F76" s="6"/>
      <c r="G76" s="125"/>
      <c r="H76" s="102"/>
      <c r="I76" s="35">
        <f>180000-493.06</f>
        <v>179506.94</v>
      </c>
      <c r="J76" s="6"/>
      <c r="K76" s="6"/>
      <c r="L76" s="6"/>
      <c r="M76" s="6"/>
      <c r="N76" s="6"/>
      <c r="O76" s="6"/>
      <c r="P76" s="39"/>
    </row>
    <row r="77" spans="1:16" ht="15">
      <c r="A77" s="37" t="s">
        <v>86</v>
      </c>
      <c r="B77" s="126" t="s">
        <v>40</v>
      </c>
      <c r="C77" s="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39"/>
    </row>
    <row r="78" spans="1:16" ht="15">
      <c r="A78" s="32"/>
      <c r="B78" s="127" t="s">
        <v>72</v>
      </c>
      <c r="C78" s="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39"/>
    </row>
    <row r="79" spans="1:16" ht="15">
      <c r="A79" s="32"/>
      <c r="B79" s="127" t="s">
        <v>74</v>
      </c>
      <c r="C79" s="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39"/>
    </row>
    <row r="80" spans="1:16" ht="15">
      <c r="A80" s="32"/>
      <c r="B80" s="127"/>
      <c r="C80" s="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39"/>
    </row>
    <row r="81" spans="1:16" ht="15">
      <c r="A81" s="29" t="s">
        <v>87</v>
      </c>
      <c r="B81" s="128" t="s">
        <v>48</v>
      </c>
      <c r="C81" s="20" t="s">
        <v>88</v>
      </c>
      <c r="D81" s="36"/>
      <c r="E81" s="31">
        <v>1970000</v>
      </c>
      <c r="F81" s="36"/>
      <c r="G81" s="36"/>
      <c r="H81" s="36"/>
      <c r="I81" s="113">
        <v>200000</v>
      </c>
      <c r="J81" s="113"/>
      <c r="K81" s="113">
        <v>670000</v>
      </c>
      <c r="L81" s="113"/>
      <c r="M81" s="113">
        <v>300000</v>
      </c>
      <c r="N81" s="36"/>
      <c r="O81" s="36"/>
      <c r="P81" s="47" t="s">
        <v>89</v>
      </c>
    </row>
    <row r="82" spans="1:16" ht="15">
      <c r="A82" s="32" t="s">
        <v>90</v>
      </c>
      <c r="B82" s="126" t="s">
        <v>40</v>
      </c>
      <c r="C82" s="9"/>
      <c r="D82" s="6"/>
      <c r="E82" s="6"/>
      <c r="F82" s="6"/>
      <c r="G82" s="6"/>
      <c r="H82" s="6"/>
      <c r="I82" s="125"/>
      <c r="J82" s="125"/>
      <c r="K82" s="125">
        <v>400000</v>
      </c>
      <c r="L82" s="125"/>
      <c r="M82" s="125">
        <v>400000</v>
      </c>
      <c r="N82" s="6"/>
      <c r="O82" s="6"/>
      <c r="P82" s="8" t="s">
        <v>91</v>
      </c>
    </row>
    <row r="83" spans="1:16" ht="15">
      <c r="A83" s="32"/>
      <c r="B83" s="127" t="s">
        <v>72</v>
      </c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39"/>
    </row>
    <row r="84" spans="1:16" ht="15">
      <c r="A84" s="32"/>
      <c r="B84" s="9" t="s">
        <v>74</v>
      </c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39"/>
    </row>
    <row r="85" spans="1:16" ht="15">
      <c r="A85" s="122"/>
      <c r="B85" s="126"/>
      <c r="C85" s="11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103"/>
    </row>
    <row r="86" spans="1:16" ht="15">
      <c r="A86" s="29" t="s">
        <v>87</v>
      </c>
      <c r="B86" s="128" t="s">
        <v>48</v>
      </c>
      <c r="C86" s="20" t="s">
        <v>88</v>
      </c>
      <c r="D86" s="125">
        <v>1970000</v>
      </c>
      <c r="E86" s="6"/>
      <c r="F86" s="6"/>
      <c r="G86" s="6"/>
      <c r="H86" s="35">
        <v>200000</v>
      </c>
      <c r="I86" s="35"/>
      <c r="J86" s="35">
        <v>670000</v>
      </c>
      <c r="K86" s="35"/>
      <c r="L86" s="35">
        <v>300000</v>
      </c>
      <c r="M86" s="6"/>
      <c r="N86" s="6"/>
      <c r="O86" s="6"/>
      <c r="P86" s="47" t="s">
        <v>89</v>
      </c>
    </row>
    <row r="87" spans="1:16" ht="15">
      <c r="A87" s="32" t="s">
        <v>92</v>
      </c>
      <c r="B87" s="126" t="s">
        <v>40</v>
      </c>
      <c r="C87" s="9"/>
      <c r="D87" s="6"/>
      <c r="E87" s="6"/>
      <c r="F87" s="6"/>
      <c r="G87" s="6"/>
      <c r="H87" s="125"/>
      <c r="I87" s="125"/>
      <c r="J87" s="125">
        <v>400000</v>
      </c>
      <c r="K87" s="125"/>
      <c r="L87" s="125">
        <v>400000</v>
      </c>
      <c r="M87" s="6"/>
      <c r="N87" s="6"/>
      <c r="O87" s="6"/>
      <c r="P87" s="8" t="s">
        <v>91</v>
      </c>
    </row>
    <row r="88" spans="1:16" ht="15">
      <c r="A88" s="32" t="s">
        <v>93</v>
      </c>
      <c r="B88" s="127" t="s">
        <v>72</v>
      </c>
      <c r="C88" s="9"/>
      <c r="D88" s="6"/>
      <c r="E88" s="6"/>
      <c r="F88" s="6"/>
      <c r="G88" s="6"/>
      <c r="H88" s="125"/>
      <c r="I88" s="125"/>
      <c r="J88" s="125"/>
      <c r="K88" s="125"/>
      <c r="L88" s="125"/>
      <c r="M88" s="6"/>
      <c r="N88" s="6"/>
      <c r="O88" s="6"/>
      <c r="P88" s="39"/>
    </row>
    <row r="89" spans="1:16" ht="15">
      <c r="A89" s="32"/>
      <c r="B89" s="9" t="s">
        <v>74</v>
      </c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39"/>
    </row>
    <row r="90" spans="1:16" ht="15">
      <c r="A90" s="122"/>
      <c r="B90" s="126"/>
      <c r="C90" s="1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103"/>
    </row>
    <row r="91" spans="1:16" s="151" customFormat="1" ht="15">
      <c r="A91" s="132" t="s">
        <v>94</v>
      </c>
      <c r="B91" s="133" t="s">
        <v>72</v>
      </c>
      <c r="C91" s="133" t="s">
        <v>88</v>
      </c>
      <c r="D91" s="134"/>
      <c r="E91" s="135">
        <v>866450.19</v>
      </c>
      <c r="F91" s="146"/>
      <c r="G91" s="146"/>
      <c r="H91" s="150"/>
      <c r="I91" s="150">
        <v>693563.97</v>
      </c>
      <c r="J91" s="150"/>
      <c r="K91" s="150">
        <v>4565.7</v>
      </c>
      <c r="L91" s="150"/>
      <c r="M91" s="150">
        <v>168320.52</v>
      </c>
      <c r="N91" s="136"/>
      <c r="O91" s="136"/>
      <c r="P91" s="137"/>
    </row>
    <row r="92" spans="1:16" s="151" customFormat="1" ht="15">
      <c r="A92" s="138" t="s">
        <v>95</v>
      </c>
      <c r="B92" s="139" t="s">
        <v>96</v>
      </c>
      <c r="C92" s="140"/>
      <c r="D92" s="136"/>
      <c r="E92" s="146"/>
      <c r="F92" s="146"/>
      <c r="G92" s="146"/>
      <c r="H92" s="146"/>
      <c r="I92" s="146"/>
      <c r="J92" s="146"/>
      <c r="K92" s="146"/>
      <c r="L92" s="146"/>
      <c r="M92" s="146"/>
      <c r="N92" s="136"/>
      <c r="O92" s="136"/>
      <c r="P92" s="137"/>
    </row>
    <row r="93" spans="1:16" s="151" customFormat="1" ht="15">
      <c r="A93" s="141"/>
      <c r="B93" s="142"/>
      <c r="C93" s="143"/>
      <c r="D93" s="144"/>
      <c r="E93" s="152"/>
      <c r="F93" s="152"/>
      <c r="G93" s="152"/>
      <c r="H93" s="152"/>
      <c r="I93" s="152"/>
      <c r="J93" s="152"/>
      <c r="K93" s="152"/>
      <c r="L93" s="152"/>
      <c r="M93" s="152"/>
      <c r="N93" s="144"/>
      <c r="O93" s="144"/>
      <c r="P93" s="145"/>
    </row>
    <row r="94" spans="1:16" s="151" customFormat="1" ht="15">
      <c r="A94" s="132" t="s">
        <v>94</v>
      </c>
      <c r="B94" s="133" t="s">
        <v>72</v>
      </c>
      <c r="C94" s="133" t="s">
        <v>97</v>
      </c>
      <c r="D94" s="146">
        <v>851970.77</v>
      </c>
      <c r="E94" s="146"/>
      <c r="F94" s="146"/>
      <c r="G94" s="146"/>
      <c r="H94" s="146"/>
      <c r="I94" s="146"/>
      <c r="J94" s="150">
        <v>687280.51</v>
      </c>
      <c r="K94" s="150"/>
      <c r="L94" s="150">
        <v>164690.26</v>
      </c>
      <c r="M94" s="146"/>
      <c r="N94" s="136"/>
      <c r="O94" s="136"/>
      <c r="P94" s="137"/>
    </row>
    <row r="95" spans="1:16" s="151" customFormat="1" ht="15.75" thickBot="1">
      <c r="A95" s="138" t="s">
        <v>95</v>
      </c>
      <c r="B95" s="139" t="s">
        <v>96</v>
      </c>
      <c r="C95" s="140"/>
      <c r="D95" s="136"/>
      <c r="E95" s="146"/>
      <c r="F95" s="146"/>
      <c r="G95" s="146"/>
      <c r="H95" s="146"/>
      <c r="I95" s="146"/>
      <c r="J95" s="146"/>
      <c r="K95" s="146"/>
      <c r="L95" s="146"/>
      <c r="M95" s="146"/>
      <c r="N95" s="136"/>
      <c r="O95" s="136"/>
      <c r="P95" s="137"/>
    </row>
    <row r="96" spans="1:16" ht="15">
      <c r="A96" s="203" t="s">
        <v>64</v>
      </c>
      <c r="B96" s="203"/>
      <c r="C96" s="90"/>
      <c r="D96" s="196">
        <f>SUM(D61,D66,D71,D76,D81,D86,D91,D94)</f>
        <v>2872970.77</v>
      </c>
      <c r="E96" s="196">
        <f>SUM(E61,E66,E71,E76,E81,E86,E91,E94)</f>
        <v>3249957.13</v>
      </c>
      <c r="F96" s="94"/>
      <c r="G96" s="94"/>
      <c r="H96" s="104">
        <f aca="true" t="shared" si="2" ref="H96:M96">SUM(H61,H66,H71,H76,H81,H86,H91,H94)</f>
        <v>716000</v>
      </c>
      <c r="I96" s="104">
        <f>SUM(I61,I66,I71,I76,I81,I86,I91,I94)</f>
        <v>1213070.91</v>
      </c>
      <c r="J96" s="104">
        <f t="shared" si="2"/>
        <v>1357280.51</v>
      </c>
      <c r="K96" s="104">
        <f t="shared" si="2"/>
        <v>1233565.7</v>
      </c>
      <c r="L96" s="104">
        <f t="shared" si="2"/>
        <v>464690.26</v>
      </c>
      <c r="M96" s="104">
        <f t="shared" si="2"/>
        <v>468320.52</v>
      </c>
      <c r="N96" s="196"/>
      <c r="O96" s="196"/>
      <c r="P96" s="94"/>
    </row>
    <row r="97" spans="1:16" ht="15.75" thickBot="1">
      <c r="A97" s="202" t="s">
        <v>65</v>
      </c>
      <c r="B97" s="202"/>
      <c r="C97" s="95"/>
      <c r="D97" s="197"/>
      <c r="E97" s="197"/>
      <c r="F97" s="98"/>
      <c r="G97" s="98"/>
      <c r="H97" s="98"/>
      <c r="I97" s="98"/>
      <c r="J97" s="98">
        <f>SUM(J62,J67,J72,J77,J82,J87,J92,J95)</f>
        <v>400000</v>
      </c>
      <c r="K97" s="98">
        <f>SUM(K62,K67,K72,K77,K82,K87,K92,K95)</f>
        <v>400000</v>
      </c>
      <c r="L97" s="98">
        <f>SUM(L62,L67,L72,L77,L82,L87,L92,L95)</f>
        <v>400000</v>
      </c>
      <c r="M97" s="98">
        <f>SUM(M62,M67,M72,M77,M82,M87,M92,M95)</f>
        <v>400000</v>
      </c>
      <c r="N97" s="197"/>
      <c r="O97" s="197"/>
      <c r="P97" s="98"/>
    </row>
    <row r="98" spans="1:16" ht="15">
      <c r="A98" s="204" t="s">
        <v>66</v>
      </c>
      <c r="B98" s="204"/>
      <c r="C98" s="99"/>
      <c r="D98" s="196">
        <f>SUM(D96)</f>
        <v>2872970.77</v>
      </c>
      <c r="E98" s="196">
        <f>SUM(E96)</f>
        <v>3249957.13</v>
      </c>
      <c r="F98" s="196"/>
      <c r="G98" s="196"/>
      <c r="H98" s="104">
        <f aca="true" t="shared" si="3" ref="H98:M98">SUM(H96)</f>
        <v>716000</v>
      </c>
      <c r="I98" s="104">
        <f t="shared" si="3"/>
        <v>1213070.91</v>
      </c>
      <c r="J98" s="104">
        <f t="shared" si="3"/>
        <v>1357280.51</v>
      </c>
      <c r="K98" s="104">
        <f t="shared" si="3"/>
        <v>1233565.7</v>
      </c>
      <c r="L98" s="104">
        <f t="shared" si="3"/>
        <v>464690.26</v>
      </c>
      <c r="M98" s="104">
        <f t="shared" si="3"/>
        <v>468320.52</v>
      </c>
      <c r="N98" s="196"/>
      <c r="O98" s="196"/>
      <c r="P98" s="94"/>
    </row>
    <row r="99" spans="1:16" ht="15.75" thickBot="1">
      <c r="A99" s="205"/>
      <c r="B99" s="205"/>
      <c r="C99" s="100"/>
      <c r="D99" s="197"/>
      <c r="E99" s="197"/>
      <c r="F99" s="197"/>
      <c r="G99" s="218"/>
      <c r="H99" s="98"/>
      <c r="I99" s="98"/>
      <c r="J99" s="98">
        <f>SUM(J97)</f>
        <v>400000</v>
      </c>
      <c r="K99" s="98">
        <f>SUM(K97)</f>
        <v>400000</v>
      </c>
      <c r="L99" s="98">
        <f>SUM(L97)</f>
        <v>400000</v>
      </c>
      <c r="M99" s="98">
        <f>SUM(M97)</f>
        <v>400000</v>
      </c>
      <c r="N99" s="197"/>
      <c r="O99" s="197"/>
      <c r="P99" s="98"/>
    </row>
    <row r="100" spans="1:16" ht="15">
      <c r="A100" s="107"/>
      <c r="B100" s="108"/>
      <c r="C100" s="107"/>
      <c r="D100" s="107"/>
      <c r="E100" s="109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6" ht="15">
      <c r="A101" s="38"/>
      <c r="B101" s="27"/>
      <c r="C101" s="38"/>
      <c r="D101" s="38"/>
      <c r="E101" s="70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ht="15">
      <c r="A102" s="38"/>
      <c r="B102" s="27"/>
      <c r="C102" s="38"/>
      <c r="D102" s="38"/>
      <c r="E102" s="70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15">
      <c r="A103" s="38"/>
      <c r="B103" s="27"/>
      <c r="C103" s="38"/>
      <c r="D103" s="38"/>
      <c r="E103" s="70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16" ht="15.75" thickBot="1">
      <c r="A104" s="213" t="s">
        <v>98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5"/>
    </row>
    <row r="105" spans="1:16" ht="15.75" thickBot="1">
      <c r="A105" s="110" t="s">
        <v>1</v>
      </c>
      <c r="B105" s="216" t="s">
        <v>2</v>
      </c>
      <c r="C105" s="110" t="s">
        <v>3</v>
      </c>
      <c r="D105" s="217" t="s">
        <v>4</v>
      </c>
      <c r="E105" s="217"/>
      <c r="F105" s="217" t="s">
        <v>5</v>
      </c>
      <c r="G105" s="217"/>
      <c r="H105" s="201" t="s">
        <v>6</v>
      </c>
      <c r="I105" s="201"/>
      <c r="J105" s="201"/>
      <c r="K105" s="201"/>
      <c r="L105" s="201"/>
      <c r="M105" s="201"/>
      <c r="N105" s="217" t="s">
        <v>7</v>
      </c>
      <c r="O105" s="217"/>
      <c r="P105" s="217" t="s">
        <v>8</v>
      </c>
    </row>
    <row r="106" spans="1:16" ht="15.75" thickBot="1">
      <c r="A106" s="52" t="s">
        <v>9</v>
      </c>
      <c r="B106" s="209"/>
      <c r="C106" s="52" t="s">
        <v>10</v>
      </c>
      <c r="D106" s="185" t="s">
        <v>11</v>
      </c>
      <c r="E106" s="185"/>
      <c r="F106" s="185" t="s">
        <v>12</v>
      </c>
      <c r="G106" s="185"/>
      <c r="H106" s="201" t="s">
        <v>13</v>
      </c>
      <c r="I106" s="201"/>
      <c r="J106" s="201">
        <v>2010</v>
      </c>
      <c r="K106" s="201"/>
      <c r="L106" s="201">
        <v>2011</v>
      </c>
      <c r="M106" s="201"/>
      <c r="N106" s="185"/>
      <c r="O106" s="185"/>
      <c r="P106" s="186"/>
    </row>
    <row r="107" spans="1:16" ht="15.75" thickBot="1">
      <c r="A107" s="55"/>
      <c r="B107" s="210"/>
      <c r="C107" s="53"/>
      <c r="D107" s="53" t="s">
        <v>14</v>
      </c>
      <c r="E107" s="71" t="s">
        <v>15</v>
      </c>
      <c r="F107" s="53" t="s">
        <v>14</v>
      </c>
      <c r="G107" s="53" t="s">
        <v>15</v>
      </c>
      <c r="H107" s="53" t="s">
        <v>14</v>
      </c>
      <c r="I107" s="53" t="s">
        <v>15</v>
      </c>
      <c r="J107" s="53" t="s">
        <v>14</v>
      </c>
      <c r="K107" s="53" t="s">
        <v>15</v>
      </c>
      <c r="L107" s="54" t="s">
        <v>14</v>
      </c>
      <c r="M107" s="54" t="s">
        <v>15</v>
      </c>
      <c r="N107" s="54" t="s">
        <v>14</v>
      </c>
      <c r="O107" s="54" t="s">
        <v>15</v>
      </c>
      <c r="P107" s="185"/>
    </row>
    <row r="108" spans="1:16" ht="15.75" thickBot="1">
      <c r="A108" s="56" t="s">
        <v>16</v>
      </c>
      <c r="B108" s="56" t="s">
        <v>17</v>
      </c>
      <c r="C108" s="56" t="s">
        <v>18</v>
      </c>
      <c r="D108" s="56" t="s">
        <v>19</v>
      </c>
      <c r="E108" s="72" t="s">
        <v>20</v>
      </c>
      <c r="F108" s="56" t="s">
        <v>21</v>
      </c>
      <c r="G108" s="56" t="s">
        <v>22</v>
      </c>
      <c r="H108" s="56" t="s">
        <v>23</v>
      </c>
      <c r="I108" s="56" t="s">
        <v>24</v>
      </c>
      <c r="J108" s="56" t="s">
        <v>25</v>
      </c>
      <c r="K108" s="56" t="s">
        <v>26</v>
      </c>
      <c r="L108" s="56" t="s">
        <v>27</v>
      </c>
      <c r="M108" s="56" t="s">
        <v>28</v>
      </c>
      <c r="N108" s="56" t="s">
        <v>29</v>
      </c>
      <c r="O108" s="56" t="s">
        <v>30</v>
      </c>
      <c r="P108" s="56" t="s">
        <v>31</v>
      </c>
    </row>
    <row r="109" spans="1:16" ht="15">
      <c r="A109" s="28" t="s">
        <v>99</v>
      </c>
      <c r="B109" s="3"/>
      <c r="C109" s="3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4"/>
    </row>
    <row r="110" spans="1:16" ht="15">
      <c r="A110" s="28" t="s">
        <v>100</v>
      </c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9"/>
    </row>
    <row r="111" spans="1:16" ht="15">
      <c r="A111" s="28" t="s">
        <v>101</v>
      </c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0"/>
    </row>
    <row r="112" spans="1:16" ht="15">
      <c r="A112" s="28"/>
      <c r="B112" s="12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0"/>
    </row>
    <row r="113" spans="1:16" ht="14.25">
      <c r="A113" s="161" t="s">
        <v>149</v>
      </c>
      <c r="B113" s="162" t="s">
        <v>58</v>
      </c>
      <c r="C113" s="162" t="s">
        <v>103</v>
      </c>
      <c r="D113" s="163">
        <v>1100000</v>
      </c>
      <c r="E113" s="163"/>
      <c r="F113" s="163"/>
      <c r="G113" s="163"/>
      <c r="H113" s="164"/>
      <c r="I113" s="163"/>
      <c r="J113" s="164">
        <v>1100000</v>
      </c>
      <c r="K113" s="163"/>
      <c r="L113" s="163"/>
      <c r="M113" s="163"/>
      <c r="N113" s="163"/>
      <c r="O113" s="163"/>
      <c r="P113" s="165" t="s">
        <v>104</v>
      </c>
    </row>
    <row r="114" spans="1:16" ht="14.25">
      <c r="A114" s="161" t="s">
        <v>150</v>
      </c>
      <c r="B114" s="166" t="s">
        <v>40</v>
      </c>
      <c r="C114" s="162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7" t="s">
        <v>106</v>
      </c>
    </row>
    <row r="115" spans="1:16" ht="14.25">
      <c r="A115" s="161" t="s">
        <v>151</v>
      </c>
      <c r="B115" s="168" t="s">
        <v>43</v>
      </c>
      <c r="C115" s="162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5" t="s">
        <v>108</v>
      </c>
    </row>
    <row r="116" spans="1:16" ht="14.25">
      <c r="A116" s="169"/>
      <c r="B116" s="166" t="s">
        <v>45</v>
      </c>
      <c r="C116" s="162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5" t="s">
        <v>109</v>
      </c>
    </row>
    <row r="117" spans="1:16" ht="14.25">
      <c r="A117" s="169"/>
      <c r="B117" s="168" t="s">
        <v>36</v>
      </c>
      <c r="C117" s="162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5" t="s">
        <v>152</v>
      </c>
    </row>
    <row r="118" spans="1:16" ht="14.25">
      <c r="A118" s="169"/>
      <c r="B118" s="162" t="s">
        <v>40</v>
      </c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5" t="s">
        <v>153</v>
      </c>
    </row>
    <row r="119" spans="1:16" ht="14.25">
      <c r="A119" s="170"/>
      <c r="B119" s="171"/>
      <c r="C119" s="171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3"/>
    </row>
    <row r="120" spans="1:16" ht="15">
      <c r="A120" s="21" t="s">
        <v>102</v>
      </c>
      <c r="B120" s="9" t="s">
        <v>58</v>
      </c>
      <c r="C120" s="9" t="s">
        <v>103</v>
      </c>
      <c r="D120" s="7">
        <v>924000</v>
      </c>
      <c r="E120" s="7"/>
      <c r="F120" s="7"/>
      <c r="G120" s="7"/>
      <c r="H120" s="23">
        <v>24000</v>
      </c>
      <c r="I120" s="7"/>
      <c r="J120" s="23">
        <v>900000</v>
      </c>
      <c r="K120" s="7"/>
      <c r="L120" s="7"/>
      <c r="M120" s="7"/>
      <c r="N120" s="7"/>
      <c r="O120" s="7"/>
      <c r="P120" s="41" t="s">
        <v>104</v>
      </c>
    </row>
    <row r="121" spans="1:16" ht="15">
      <c r="A121" s="21" t="s">
        <v>105</v>
      </c>
      <c r="B121" s="11" t="s">
        <v>40</v>
      </c>
      <c r="C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0" t="s">
        <v>106</v>
      </c>
    </row>
    <row r="122" spans="1:16" ht="15">
      <c r="A122" s="21" t="s">
        <v>107</v>
      </c>
      <c r="B122" s="9" t="s">
        <v>72</v>
      </c>
      <c r="C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1" t="s">
        <v>108</v>
      </c>
    </row>
    <row r="123" spans="1:16" ht="15">
      <c r="A123" s="21"/>
      <c r="B123" s="9" t="s">
        <v>96</v>
      </c>
      <c r="C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1" t="s">
        <v>109</v>
      </c>
    </row>
    <row r="124" spans="1:16" ht="15">
      <c r="A124" s="19"/>
      <c r="B124" s="9"/>
      <c r="C124" s="12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1" t="s">
        <v>110</v>
      </c>
    </row>
    <row r="125" spans="1:16" ht="15">
      <c r="A125" s="19"/>
      <c r="B125" s="9"/>
      <c r="C125" s="12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1" t="s">
        <v>111</v>
      </c>
    </row>
    <row r="126" spans="1:16" ht="15.75" thickBot="1">
      <c r="A126" s="42"/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26"/>
    </row>
    <row r="127" spans="1:16" ht="15">
      <c r="A127" s="219" t="s">
        <v>64</v>
      </c>
      <c r="B127" s="220"/>
      <c r="C127" s="90"/>
      <c r="D127" s="187">
        <f>SUM(D113,D120)</f>
        <v>2024000</v>
      </c>
      <c r="E127" s="187"/>
      <c r="F127" s="187"/>
      <c r="G127" s="187"/>
      <c r="H127" s="91">
        <f>SUM(H120)</f>
        <v>24000</v>
      </c>
      <c r="I127" s="92"/>
      <c r="J127" s="104">
        <f>SUM(J113,J120)</f>
        <v>2000000</v>
      </c>
      <c r="K127" s="91"/>
      <c r="L127" s="93"/>
      <c r="M127" s="91"/>
      <c r="N127" s="187"/>
      <c r="O127" s="196"/>
      <c r="P127" s="94"/>
    </row>
    <row r="128" spans="1:16" ht="15.75" thickBot="1">
      <c r="A128" s="221" t="s">
        <v>65</v>
      </c>
      <c r="B128" s="222"/>
      <c r="C128" s="95"/>
      <c r="D128" s="188"/>
      <c r="E128" s="188"/>
      <c r="F128" s="188"/>
      <c r="G128" s="188"/>
      <c r="H128" s="96"/>
      <c r="I128" s="96"/>
      <c r="J128" s="98"/>
      <c r="K128" s="96"/>
      <c r="L128" s="97"/>
      <c r="M128" s="96"/>
      <c r="N128" s="188"/>
      <c r="O128" s="197"/>
      <c r="P128" s="98"/>
    </row>
    <row r="129" spans="1:16" ht="15">
      <c r="A129" s="204" t="s">
        <v>66</v>
      </c>
      <c r="B129" s="204"/>
      <c r="C129" s="99"/>
      <c r="D129" s="187">
        <f>SUM(D127)</f>
        <v>2024000</v>
      </c>
      <c r="E129" s="187"/>
      <c r="F129" s="187"/>
      <c r="G129" s="187"/>
      <c r="H129" s="91">
        <f>SUM(H127)</f>
        <v>24000</v>
      </c>
      <c r="I129" s="91"/>
      <c r="J129" s="104">
        <f>SUM(J127)</f>
        <v>2000000</v>
      </c>
      <c r="K129" s="91"/>
      <c r="L129" s="91"/>
      <c r="M129" s="91"/>
      <c r="N129" s="187"/>
      <c r="O129" s="196"/>
      <c r="P129" s="94"/>
    </row>
    <row r="130" spans="1:16" ht="15.75" thickBot="1">
      <c r="A130" s="205"/>
      <c r="B130" s="205"/>
      <c r="C130" s="100"/>
      <c r="D130" s="188"/>
      <c r="E130" s="188"/>
      <c r="F130" s="188"/>
      <c r="G130" s="188"/>
      <c r="H130" s="96"/>
      <c r="I130" s="96"/>
      <c r="J130" s="96"/>
      <c r="K130" s="96"/>
      <c r="L130" s="96"/>
      <c r="M130" s="96"/>
      <c r="N130" s="188"/>
      <c r="O130" s="197"/>
      <c r="P130" s="98"/>
    </row>
    <row r="131" spans="1:16" ht="15">
      <c r="A131" s="2"/>
      <c r="B131" s="2"/>
      <c r="C131" s="48"/>
      <c r="D131" s="49"/>
      <c r="E131" s="49"/>
      <c r="F131" s="49"/>
      <c r="G131" s="49"/>
      <c r="H131" s="50"/>
      <c r="I131" s="50"/>
      <c r="J131" s="50"/>
      <c r="K131" s="50"/>
      <c r="L131" s="50"/>
      <c r="M131" s="50"/>
      <c r="N131" s="49"/>
      <c r="O131" s="49"/>
      <c r="P131" s="49"/>
    </row>
    <row r="132" spans="1:16" ht="15">
      <c r="A132" s="2"/>
      <c r="B132" s="2"/>
      <c r="C132" s="48"/>
      <c r="D132" s="49"/>
      <c r="E132" s="49"/>
      <c r="F132" s="49"/>
      <c r="G132" s="49"/>
      <c r="H132" s="50"/>
      <c r="I132" s="50"/>
      <c r="J132" s="50"/>
      <c r="K132" s="50"/>
      <c r="L132" s="50"/>
      <c r="M132" s="50"/>
      <c r="N132" s="49"/>
      <c r="O132" s="49"/>
      <c r="P132" s="49"/>
    </row>
    <row r="133" spans="1:16" ht="15">
      <c r="A133" s="2"/>
      <c r="B133" s="2"/>
      <c r="C133" s="48"/>
      <c r="D133" s="49"/>
      <c r="E133" s="49"/>
      <c r="F133" s="49"/>
      <c r="G133" s="49"/>
      <c r="H133" s="50"/>
      <c r="I133" s="50"/>
      <c r="J133" s="50"/>
      <c r="K133" s="50"/>
      <c r="L133" s="50"/>
      <c r="M133" s="50"/>
      <c r="N133" s="49"/>
      <c r="O133" s="49"/>
      <c r="P133" s="49"/>
    </row>
    <row r="134" spans="1:16" ht="15">
      <c r="A134" s="2"/>
      <c r="B134" s="2"/>
      <c r="C134" s="48"/>
      <c r="D134" s="49"/>
      <c r="E134" s="49"/>
      <c r="F134" s="49"/>
      <c r="G134" s="49"/>
      <c r="H134" s="50"/>
      <c r="I134" s="50"/>
      <c r="J134" s="50"/>
      <c r="K134" s="50"/>
      <c r="L134" s="50"/>
      <c r="M134" s="50"/>
      <c r="N134" s="49"/>
      <c r="O134" s="49"/>
      <c r="P134" s="49"/>
    </row>
    <row r="135" spans="1:16" ht="15">
      <c r="A135" s="2"/>
      <c r="B135" s="2"/>
      <c r="C135" s="48"/>
      <c r="D135" s="49"/>
      <c r="E135" s="49"/>
      <c r="F135" s="49"/>
      <c r="G135" s="49"/>
      <c r="H135" s="50"/>
      <c r="I135" s="50"/>
      <c r="J135" s="50"/>
      <c r="K135" s="50"/>
      <c r="L135" s="50"/>
      <c r="M135" s="50"/>
      <c r="N135" s="49"/>
      <c r="O135" s="49"/>
      <c r="P135" s="49"/>
    </row>
    <row r="136" spans="1:16" ht="15">
      <c r="A136" s="2"/>
      <c r="B136" s="2"/>
      <c r="C136" s="48"/>
      <c r="D136" s="49"/>
      <c r="E136" s="49"/>
      <c r="F136" s="49"/>
      <c r="G136" s="49"/>
      <c r="H136" s="50"/>
      <c r="I136" s="50"/>
      <c r="J136" s="50"/>
      <c r="K136" s="50"/>
      <c r="L136" s="50"/>
      <c r="M136" s="50"/>
      <c r="N136" s="49"/>
      <c r="O136" s="49"/>
      <c r="P136" s="49"/>
    </row>
    <row r="137" spans="1:16" ht="15">
      <c r="A137" s="2"/>
      <c r="B137" s="2"/>
      <c r="C137" s="48"/>
      <c r="D137" s="49"/>
      <c r="E137" s="49"/>
      <c r="F137" s="49"/>
      <c r="G137" s="49"/>
      <c r="H137" s="50"/>
      <c r="I137" s="50"/>
      <c r="J137" s="50"/>
      <c r="K137" s="50"/>
      <c r="L137" s="50"/>
      <c r="M137" s="50"/>
      <c r="N137" s="49"/>
      <c r="O137" s="49"/>
      <c r="P137" s="49"/>
    </row>
    <row r="138" spans="1:16" ht="15">
      <c r="A138" s="2"/>
      <c r="B138" s="2"/>
      <c r="C138" s="48"/>
      <c r="D138" s="49"/>
      <c r="E138" s="49"/>
      <c r="F138" s="49"/>
      <c r="G138" s="49"/>
      <c r="H138" s="50"/>
      <c r="I138" s="50"/>
      <c r="J138" s="50"/>
      <c r="K138" s="50"/>
      <c r="L138" s="50"/>
      <c r="M138" s="50"/>
      <c r="N138" s="49"/>
      <c r="O138" s="49"/>
      <c r="P138" s="49"/>
    </row>
    <row r="139" spans="1:16" ht="15">
      <c r="A139" s="2"/>
      <c r="B139" s="2"/>
      <c r="C139" s="48"/>
      <c r="D139" s="49"/>
      <c r="E139" s="49"/>
      <c r="F139" s="49"/>
      <c r="G139" s="49"/>
      <c r="H139" s="50"/>
      <c r="I139" s="50"/>
      <c r="J139" s="50"/>
      <c r="K139" s="50"/>
      <c r="L139" s="50"/>
      <c r="M139" s="50"/>
      <c r="N139" s="49"/>
      <c r="O139" s="49"/>
      <c r="P139" s="49"/>
    </row>
    <row r="140" spans="1:16" ht="15">
      <c r="A140" s="2"/>
      <c r="B140" s="2"/>
      <c r="C140" s="48"/>
      <c r="D140" s="49"/>
      <c r="E140" s="49"/>
      <c r="F140" s="49"/>
      <c r="G140" s="49"/>
      <c r="H140" s="50"/>
      <c r="I140" s="50"/>
      <c r="J140" s="50"/>
      <c r="K140" s="50"/>
      <c r="L140" s="50"/>
      <c r="M140" s="50"/>
      <c r="N140" s="49"/>
      <c r="O140" s="49"/>
      <c r="P140" s="49"/>
    </row>
    <row r="141" spans="1:16" ht="15">
      <c r="A141" s="2"/>
      <c r="B141" s="2"/>
      <c r="C141" s="48"/>
      <c r="D141" s="49"/>
      <c r="E141" s="49"/>
      <c r="F141" s="49"/>
      <c r="G141" s="49"/>
      <c r="H141" s="50"/>
      <c r="I141" s="50"/>
      <c r="J141" s="50"/>
      <c r="K141" s="50"/>
      <c r="L141" s="50"/>
      <c r="M141" s="50"/>
      <c r="N141" s="49"/>
      <c r="O141" s="49"/>
      <c r="P141" s="49"/>
    </row>
    <row r="142" spans="1:16" ht="15">
      <c r="A142" s="2"/>
      <c r="B142" s="2"/>
      <c r="C142" s="48"/>
      <c r="D142" s="49"/>
      <c r="E142" s="49"/>
      <c r="F142" s="49"/>
      <c r="G142" s="49"/>
      <c r="H142" s="50"/>
      <c r="I142" s="50"/>
      <c r="J142" s="50"/>
      <c r="K142" s="50"/>
      <c r="L142" s="50"/>
      <c r="M142" s="50"/>
      <c r="N142" s="49"/>
      <c r="O142" s="49"/>
      <c r="P142" s="49"/>
    </row>
    <row r="143" spans="1:16" ht="15">
      <c r="A143" s="2"/>
      <c r="B143" s="2"/>
      <c r="C143" s="48"/>
      <c r="D143" s="49"/>
      <c r="E143" s="49"/>
      <c r="F143" s="49"/>
      <c r="G143" s="49"/>
      <c r="H143" s="50"/>
      <c r="I143" s="50"/>
      <c r="J143" s="50"/>
      <c r="K143" s="50"/>
      <c r="L143" s="50"/>
      <c r="M143" s="50"/>
      <c r="N143" s="49"/>
      <c r="O143" s="49"/>
      <c r="P143" s="49"/>
    </row>
    <row r="144" spans="1:16" ht="15">
      <c r="A144" s="2"/>
      <c r="B144" s="2"/>
      <c r="C144" s="48"/>
      <c r="D144" s="49"/>
      <c r="E144" s="49"/>
      <c r="F144" s="49"/>
      <c r="G144" s="49"/>
      <c r="H144" s="50"/>
      <c r="I144" s="50"/>
      <c r="J144" s="50"/>
      <c r="K144" s="50"/>
      <c r="L144" s="50"/>
      <c r="M144" s="50"/>
      <c r="N144" s="49"/>
      <c r="O144" s="49"/>
      <c r="P144" s="49"/>
    </row>
    <row r="145" spans="1:16" ht="15">
      <c r="A145" s="2"/>
      <c r="B145" s="2"/>
      <c r="C145" s="48"/>
      <c r="D145" s="49"/>
      <c r="E145" s="49"/>
      <c r="F145" s="49"/>
      <c r="G145" s="49"/>
      <c r="H145" s="50"/>
      <c r="I145" s="50"/>
      <c r="J145" s="50"/>
      <c r="K145" s="50"/>
      <c r="L145" s="50"/>
      <c r="M145" s="50"/>
      <c r="N145" s="49"/>
      <c r="O145" s="49"/>
      <c r="P145" s="49"/>
    </row>
    <row r="146" spans="1:16" ht="15">
      <c r="A146" s="2"/>
      <c r="B146" s="2"/>
      <c r="C146" s="48"/>
      <c r="D146" s="49"/>
      <c r="E146" s="49"/>
      <c r="F146" s="49"/>
      <c r="G146" s="49"/>
      <c r="H146" s="50"/>
      <c r="I146" s="50"/>
      <c r="J146" s="50"/>
      <c r="K146" s="50"/>
      <c r="L146" s="50"/>
      <c r="M146" s="50"/>
      <c r="N146" s="49"/>
      <c r="O146" s="49"/>
      <c r="P146" s="49"/>
    </row>
    <row r="147" spans="1:16" ht="15">
      <c r="A147" s="2"/>
      <c r="B147" s="2"/>
      <c r="C147" s="48"/>
      <c r="D147" s="49"/>
      <c r="E147" s="49"/>
      <c r="F147" s="49"/>
      <c r="G147" s="49"/>
      <c r="H147" s="50"/>
      <c r="I147" s="50"/>
      <c r="J147" s="50"/>
      <c r="K147" s="50"/>
      <c r="L147" s="50"/>
      <c r="M147" s="50"/>
      <c r="N147" s="49"/>
      <c r="O147" s="49"/>
      <c r="P147" s="49"/>
    </row>
    <row r="148" spans="1:16" ht="15">
      <c r="A148" s="2"/>
      <c r="B148" s="2"/>
      <c r="C148" s="48"/>
      <c r="D148" s="49"/>
      <c r="E148" s="49"/>
      <c r="F148" s="49"/>
      <c r="G148" s="49"/>
      <c r="H148" s="50"/>
      <c r="I148" s="50"/>
      <c r="J148" s="50"/>
      <c r="K148" s="50"/>
      <c r="L148" s="50"/>
      <c r="M148" s="50"/>
      <c r="N148" s="49"/>
      <c r="O148" s="49"/>
      <c r="P148" s="49"/>
    </row>
    <row r="149" spans="1:16" ht="15">
      <c r="A149" s="2"/>
      <c r="B149" s="2"/>
      <c r="C149" s="48"/>
      <c r="D149" s="49"/>
      <c r="E149" s="49"/>
      <c r="F149" s="49"/>
      <c r="G149" s="49"/>
      <c r="H149" s="50"/>
      <c r="I149" s="50"/>
      <c r="J149" s="50"/>
      <c r="K149" s="50"/>
      <c r="L149" s="50"/>
      <c r="M149" s="50"/>
      <c r="N149" s="49"/>
      <c r="O149" s="49"/>
      <c r="P149" s="49"/>
    </row>
    <row r="150" spans="1:16" ht="15">
      <c r="A150" s="2"/>
      <c r="B150" s="2"/>
      <c r="C150" s="48"/>
      <c r="D150" s="49"/>
      <c r="E150" s="49"/>
      <c r="F150" s="49"/>
      <c r="G150" s="49"/>
      <c r="H150" s="50"/>
      <c r="I150" s="50"/>
      <c r="J150" s="50"/>
      <c r="K150" s="50"/>
      <c r="L150" s="50"/>
      <c r="M150" s="50"/>
      <c r="N150" s="49"/>
      <c r="O150" s="49"/>
      <c r="P150" s="49"/>
    </row>
    <row r="151" spans="1:16" ht="15">
      <c r="A151" s="2"/>
      <c r="B151" s="2"/>
      <c r="C151" s="48"/>
      <c r="D151" s="49"/>
      <c r="E151" s="49"/>
      <c r="F151" s="49"/>
      <c r="G151" s="49"/>
      <c r="H151" s="50"/>
      <c r="I151" s="50"/>
      <c r="J151" s="50"/>
      <c r="K151" s="50"/>
      <c r="L151" s="50"/>
      <c r="M151" s="50"/>
      <c r="N151" s="49"/>
      <c r="O151" s="49"/>
      <c r="P151" s="49"/>
    </row>
    <row r="152" spans="1:16" ht="15">
      <c r="A152" s="2"/>
      <c r="B152" s="2"/>
      <c r="C152" s="48"/>
      <c r="D152" s="49"/>
      <c r="E152" s="49"/>
      <c r="F152" s="49"/>
      <c r="G152" s="49"/>
      <c r="H152" s="50"/>
      <c r="I152" s="50"/>
      <c r="J152" s="50"/>
      <c r="K152" s="50"/>
      <c r="L152" s="50"/>
      <c r="M152" s="50"/>
      <c r="N152" s="49"/>
      <c r="O152" s="49"/>
      <c r="P152" s="49"/>
    </row>
    <row r="153" spans="1:16" ht="15">
      <c r="A153" s="2"/>
      <c r="B153" s="2"/>
      <c r="C153" s="48"/>
      <c r="D153" s="49"/>
      <c r="E153" s="49"/>
      <c r="F153" s="49"/>
      <c r="G153" s="49"/>
      <c r="H153" s="50"/>
      <c r="I153" s="50"/>
      <c r="J153" s="50"/>
      <c r="K153" s="50"/>
      <c r="L153" s="50"/>
      <c r="M153" s="50"/>
      <c r="N153" s="49"/>
      <c r="O153" s="49"/>
      <c r="P153" s="49"/>
    </row>
    <row r="154" spans="1:16" ht="15">
      <c r="A154" s="2"/>
      <c r="B154" s="2"/>
      <c r="C154" s="48"/>
      <c r="D154" s="49"/>
      <c r="E154" s="49"/>
      <c r="F154" s="49"/>
      <c r="G154" s="49"/>
      <c r="H154" s="50"/>
      <c r="I154" s="50"/>
      <c r="J154" s="50"/>
      <c r="K154" s="50"/>
      <c r="L154" s="50"/>
      <c r="M154" s="50"/>
      <c r="N154" s="49"/>
      <c r="O154" s="49"/>
      <c r="P154" s="49"/>
    </row>
    <row r="155" spans="1:16" ht="15.75" thickBot="1">
      <c r="A155" s="206" t="s">
        <v>112</v>
      </c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</row>
    <row r="156" spans="1:16" ht="15.75" thickBot="1">
      <c r="A156" s="51" t="s">
        <v>1</v>
      </c>
      <c r="B156" s="208" t="s">
        <v>2</v>
      </c>
      <c r="C156" s="51" t="s">
        <v>3</v>
      </c>
      <c r="D156" s="211" t="s">
        <v>4</v>
      </c>
      <c r="E156" s="211"/>
      <c r="F156" s="211" t="s">
        <v>5</v>
      </c>
      <c r="G156" s="211"/>
      <c r="H156" s="212" t="s">
        <v>6</v>
      </c>
      <c r="I156" s="212"/>
      <c r="J156" s="212"/>
      <c r="K156" s="212"/>
      <c r="L156" s="212"/>
      <c r="M156" s="212"/>
      <c r="N156" s="211" t="s">
        <v>7</v>
      </c>
      <c r="O156" s="211"/>
      <c r="P156" s="211" t="s">
        <v>8</v>
      </c>
    </row>
    <row r="157" spans="1:16" ht="15.75" thickBot="1">
      <c r="A157" s="52" t="s">
        <v>9</v>
      </c>
      <c r="B157" s="209"/>
      <c r="C157" s="52" t="s">
        <v>10</v>
      </c>
      <c r="D157" s="185" t="s">
        <v>11</v>
      </c>
      <c r="E157" s="185"/>
      <c r="F157" s="185" t="s">
        <v>12</v>
      </c>
      <c r="G157" s="185"/>
      <c r="H157" s="201" t="s">
        <v>13</v>
      </c>
      <c r="I157" s="201"/>
      <c r="J157" s="201">
        <v>2010</v>
      </c>
      <c r="K157" s="201"/>
      <c r="L157" s="201">
        <v>2011</v>
      </c>
      <c r="M157" s="201"/>
      <c r="N157" s="185"/>
      <c r="O157" s="185"/>
      <c r="P157" s="186"/>
    </row>
    <row r="158" spans="1:16" ht="15.75" thickBot="1">
      <c r="A158" s="55"/>
      <c r="B158" s="210"/>
      <c r="C158" s="53"/>
      <c r="D158" s="53" t="s">
        <v>14</v>
      </c>
      <c r="E158" s="71" t="s">
        <v>15</v>
      </c>
      <c r="F158" s="53" t="s">
        <v>14</v>
      </c>
      <c r="G158" s="53" t="s">
        <v>15</v>
      </c>
      <c r="H158" s="53" t="s">
        <v>14</v>
      </c>
      <c r="I158" s="53" t="s">
        <v>15</v>
      </c>
      <c r="J158" s="53" t="s">
        <v>14</v>
      </c>
      <c r="K158" s="53" t="s">
        <v>15</v>
      </c>
      <c r="L158" s="54" t="s">
        <v>14</v>
      </c>
      <c r="M158" s="54" t="s">
        <v>15</v>
      </c>
      <c r="N158" s="54" t="s">
        <v>14</v>
      </c>
      <c r="O158" s="54" t="s">
        <v>15</v>
      </c>
      <c r="P158" s="185"/>
    </row>
    <row r="159" spans="1:16" ht="15.75" thickBot="1">
      <c r="A159" s="56" t="s">
        <v>16</v>
      </c>
      <c r="B159" s="56" t="s">
        <v>17</v>
      </c>
      <c r="C159" s="56" t="s">
        <v>18</v>
      </c>
      <c r="D159" s="56" t="s">
        <v>19</v>
      </c>
      <c r="E159" s="72" t="s">
        <v>20</v>
      </c>
      <c r="F159" s="56" t="s">
        <v>21</v>
      </c>
      <c r="G159" s="56" t="s">
        <v>22</v>
      </c>
      <c r="H159" s="56" t="s">
        <v>23</v>
      </c>
      <c r="I159" s="56" t="s">
        <v>24</v>
      </c>
      <c r="J159" s="56" t="s">
        <v>25</v>
      </c>
      <c r="K159" s="56" t="s">
        <v>26</v>
      </c>
      <c r="L159" s="56" t="s">
        <v>27</v>
      </c>
      <c r="M159" s="56" t="s">
        <v>28</v>
      </c>
      <c r="N159" s="56" t="s">
        <v>29</v>
      </c>
      <c r="O159" s="56" t="s">
        <v>30</v>
      </c>
      <c r="P159" s="56" t="s">
        <v>31</v>
      </c>
    </row>
    <row r="160" spans="1:16" ht="15">
      <c r="A160" s="28" t="s">
        <v>99</v>
      </c>
      <c r="B160" s="3"/>
      <c r="C160" s="3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4"/>
    </row>
    <row r="161" spans="1:16" ht="15">
      <c r="A161" s="28" t="s">
        <v>113</v>
      </c>
      <c r="B161" s="5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9"/>
    </row>
    <row r="162" spans="1:16" ht="15">
      <c r="A162" s="28" t="s">
        <v>114</v>
      </c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0"/>
    </row>
    <row r="163" spans="1:16" ht="15">
      <c r="A163" s="28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0"/>
    </row>
    <row r="164" spans="1:16" ht="15">
      <c r="A164" s="21" t="s">
        <v>115</v>
      </c>
      <c r="B164" s="9" t="s">
        <v>58</v>
      </c>
      <c r="C164" s="9" t="s">
        <v>116</v>
      </c>
      <c r="D164" s="7">
        <f>SUM(H164,L164,N164)</f>
        <v>6226000</v>
      </c>
      <c r="E164" s="7"/>
      <c r="F164" s="7"/>
      <c r="G164" s="7"/>
      <c r="H164" s="23">
        <v>26000</v>
      </c>
      <c r="I164" s="23"/>
      <c r="J164" s="7"/>
      <c r="K164" s="23"/>
      <c r="L164" s="23">
        <v>3700000</v>
      </c>
      <c r="M164" s="23"/>
      <c r="N164" s="7">
        <v>2500000</v>
      </c>
      <c r="O164" s="7"/>
      <c r="P164" s="8" t="s">
        <v>76</v>
      </c>
    </row>
    <row r="165" spans="1:16" ht="15">
      <c r="A165" s="21" t="s">
        <v>117</v>
      </c>
      <c r="B165" s="11" t="s">
        <v>40</v>
      </c>
      <c r="C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30" t="s">
        <v>118</v>
      </c>
    </row>
    <row r="166" spans="1:16" ht="15">
      <c r="A166" s="21" t="s">
        <v>119</v>
      </c>
      <c r="B166" s="9" t="s">
        <v>43</v>
      </c>
      <c r="C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0"/>
    </row>
    <row r="167" spans="1:16" ht="15">
      <c r="A167" s="21"/>
      <c r="B167" s="9" t="s">
        <v>45</v>
      </c>
      <c r="C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0"/>
    </row>
    <row r="168" spans="1:16" ht="15">
      <c r="A168" s="42"/>
      <c r="B168" s="77"/>
      <c r="C168" s="7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43"/>
    </row>
    <row r="169" spans="1:16" ht="15">
      <c r="A169" s="21" t="s">
        <v>120</v>
      </c>
      <c r="B169" s="9" t="s">
        <v>48</v>
      </c>
      <c r="C169" s="9" t="s">
        <v>121</v>
      </c>
      <c r="D169" s="7">
        <v>20000</v>
      </c>
      <c r="E169" s="58"/>
      <c r="F169" s="7"/>
      <c r="G169" s="7"/>
      <c r="H169" s="23">
        <v>20000</v>
      </c>
      <c r="I169" s="7"/>
      <c r="J169" s="23"/>
      <c r="K169" s="7"/>
      <c r="L169" s="23"/>
      <c r="M169" s="7"/>
      <c r="N169" s="7"/>
      <c r="O169" s="7"/>
      <c r="P169" s="8"/>
    </row>
    <row r="170" spans="1:16" ht="15">
      <c r="A170" s="21" t="s">
        <v>122</v>
      </c>
      <c r="B170" s="11" t="s">
        <v>40</v>
      </c>
      <c r="C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57"/>
    </row>
    <row r="171" spans="1:16" ht="15">
      <c r="A171" s="21" t="s">
        <v>123</v>
      </c>
      <c r="B171" s="9" t="s">
        <v>43</v>
      </c>
      <c r="C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0"/>
    </row>
    <row r="172" spans="1:16" ht="15">
      <c r="A172" s="21"/>
      <c r="B172" s="9" t="s">
        <v>45</v>
      </c>
      <c r="C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0"/>
    </row>
    <row r="173" spans="1:16" ht="15.75" thickBot="1">
      <c r="A173" s="25"/>
      <c r="B173" s="11"/>
      <c r="C173" s="11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0"/>
    </row>
    <row r="174" spans="1:16" ht="15">
      <c r="A174" s="203" t="s">
        <v>64</v>
      </c>
      <c r="B174" s="203"/>
      <c r="C174" s="90"/>
      <c r="D174" s="196">
        <f>SUM(D164,D169)</f>
        <v>6246000</v>
      </c>
      <c r="E174" s="196"/>
      <c r="F174" s="196"/>
      <c r="G174" s="196"/>
      <c r="H174" s="104">
        <f>SUM(H164,H169)</f>
        <v>46000</v>
      </c>
      <c r="I174" s="111"/>
      <c r="J174" s="104"/>
      <c r="K174" s="104"/>
      <c r="L174" s="105">
        <f>SUM(L164,L169)</f>
        <v>3700000</v>
      </c>
      <c r="M174" s="104"/>
      <c r="N174" s="196">
        <f>SUM(N164)</f>
        <v>2500000</v>
      </c>
      <c r="O174" s="196"/>
      <c r="P174" s="94"/>
    </row>
    <row r="175" spans="1:16" ht="15.75" thickBot="1">
      <c r="A175" s="202" t="s">
        <v>65</v>
      </c>
      <c r="B175" s="202"/>
      <c r="C175" s="95"/>
      <c r="D175" s="197"/>
      <c r="E175" s="197"/>
      <c r="F175" s="197"/>
      <c r="G175" s="197"/>
      <c r="H175" s="98"/>
      <c r="I175" s="98"/>
      <c r="J175" s="98"/>
      <c r="K175" s="98"/>
      <c r="L175" s="106"/>
      <c r="M175" s="98"/>
      <c r="N175" s="197"/>
      <c r="O175" s="197"/>
      <c r="P175" s="98"/>
    </row>
    <row r="176" spans="1:16" ht="15">
      <c r="A176" s="204" t="s">
        <v>66</v>
      </c>
      <c r="B176" s="204"/>
      <c r="C176" s="99"/>
      <c r="D176" s="196">
        <f>SUM(D174)</f>
        <v>6246000</v>
      </c>
      <c r="E176" s="196"/>
      <c r="F176" s="196"/>
      <c r="G176" s="196"/>
      <c r="H176" s="104">
        <f>SUM(H174)</f>
        <v>46000</v>
      </c>
      <c r="I176" s="104"/>
      <c r="J176" s="104"/>
      <c r="K176" s="104"/>
      <c r="L176" s="104">
        <f>SUM(L174)</f>
        <v>3700000</v>
      </c>
      <c r="M176" s="104"/>
      <c r="N176" s="196">
        <f>SUM(N174)</f>
        <v>2500000</v>
      </c>
      <c r="O176" s="196"/>
      <c r="P176" s="94"/>
    </row>
    <row r="177" spans="1:16" ht="15.75" thickBot="1">
      <c r="A177" s="205"/>
      <c r="B177" s="205"/>
      <c r="C177" s="100"/>
      <c r="D177" s="197"/>
      <c r="E177" s="197"/>
      <c r="F177" s="197"/>
      <c r="G177" s="197"/>
      <c r="H177" s="98"/>
      <c r="I177" s="98"/>
      <c r="J177" s="98"/>
      <c r="K177" s="98"/>
      <c r="L177" s="106"/>
      <c r="M177" s="98"/>
      <c r="N177" s="197"/>
      <c r="O177" s="197"/>
      <c r="P177" s="98"/>
    </row>
    <row r="178" spans="1:16" ht="15">
      <c r="A178" s="2"/>
      <c r="B178" s="2"/>
      <c r="C178" s="48"/>
      <c r="D178" s="49"/>
      <c r="E178" s="49"/>
      <c r="F178" s="49"/>
      <c r="G178" s="49"/>
      <c r="H178" s="50"/>
      <c r="I178" s="50"/>
      <c r="J178" s="50"/>
      <c r="K178" s="50"/>
      <c r="L178" s="50"/>
      <c r="M178" s="50"/>
      <c r="N178" s="49"/>
      <c r="O178" s="49"/>
      <c r="P178" s="49"/>
    </row>
    <row r="179" spans="1:16" ht="15">
      <c r="A179" s="2"/>
      <c r="B179" s="2"/>
      <c r="C179" s="48"/>
      <c r="D179" s="49"/>
      <c r="E179" s="49"/>
      <c r="F179" s="49"/>
      <c r="G179" s="49"/>
      <c r="H179" s="50"/>
      <c r="I179" s="50"/>
      <c r="J179" s="50"/>
      <c r="K179" s="50"/>
      <c r="L179" s="50"/>
      <c r="M179" s="50"/>
      <c r="N179" s="49"/>
      <c r="O179" s="49"/>
      <c r="P179" s="49"/>
    </row>
    <row r="180" spans="1:16" ht="15">
      <c r="A180" s="2"/>
      <c r="B180" s="2"/>
      <c r="C180" s="48"/>
      <c r="D180" s="49"/>
      <c r="E180" s="49"/>
      <c r="F180" s="49"/>
      <c r="G180" s="49"/>
      <c r="H180" s="50"/>
      <c r="I180" s="50"/>
      <c r="J180" s="50"/>
      <c r="K180" s="50"/>
      <c r="L180" s="50"/>
      <c r="M180" s="50"/>
      <c r="N180" s="49"/>
      <c r="O180" s="49"/>
      <c r="P180" s="49"/>
    </row>
    <row r="181" spans="1:16" ht="15">
      <c r="A181" s="2"/>
      <c r="B181" s="2"/>
      <c r="C181" s="48"/>
      <c r="D181" s="49"/>
      <c r="E181" s="49"/>
      <c r="F181" s="49"/>
      <c r="G181" s="49"/>
      <c r="H181" s="50"/>
      <c r="I181" s="50"/>
      <c r="J181" s="50"/>
      <c r="K181" s="50"/>
      <c r="L181" s="50"/>
      <c r="M181" s="50"/>
      <c r="N181" s="49"/>
      <c r="O181" s="49"/>
      <c r="P181" s="49"/>
    </row>
    <row r="182" spans="1:16" ht="15">
      <c r="A182" s="2"/>
      <c r="B182" s="2"/>
      <c r="C182" s="48"/>
      <c r="D182" s="49"/>
      <c r="E182" s="49"/>
      <c r="F182" s="49"/>
      <c r="G182" s="49"/>
      <c r="H182" s="50"/>
      <c r="I182" s="50"/>
      <c r="J182" s="50"/>
      <c r="K182" s="50"/>
      <c r="L182" s="50"/>
      <c r="M182" s="50"/>
      <c r="N182" s="49"/>
      <c r="O182" s="49"/>
      <c r="P182" s="49"/>
    </row>
    <row r="183" spans="1:16" ht="15">
      <c r="A183" s="2"/>
      <c r="B183" s="2"/>
      <c r="C183" s="48"/>
      <c r="D183" s="49"/>
      <c r="E183" s="49"/>
      <c r="F183" s="49"/>
      <c r="G183" s="49"/>
      <c r="H183" s="50"/>
      <c r="I183" s="50"/>
      <c r="J183" s="50"/>
      <c r="K183" s="50"/>
      <c r="L183" s="50"/>
      <c r="M183" s="50"/>
      <c r="N183" s="49"/>
      <c r="O183" s="49"/>
      <c r="P183" s="49"/>
    </row>
    <row r="184" spans="1:16" ht="15">
      <c r="A184" s="2"/>
      <c r="B184" s="2"/>
      <c r="C184" s="48"/>
      <c r="D184" s="49"/>
      <c r="E184" s="49"/>
      <c r="F184" s="49"/>
      <c r="G184" s="49"/>
      <c r="H184" s="50"/>
      <c r="I184" s="50"/>
      <c r="J184" s="50"/>
      <c r="K184" s="50"/>
      <c r="L184" s="50"/>
      <c r="M184" s="50"/>
      <c r="N184" s="49"/>
      <c r="O184" s="49"/>
      <c r="P184" s="49"/>
    </row>
    <row r="185" spans="1:16" ht="15">
      <c r="A185" s="2"/>
      <c r="B185" s="2"/>
      <c r="C185" s="48"/>
      <c r="D185" s="49"/>
      <c r="E185" s="49"/>
      <c r="F185" s="49"/>
      <c r="G185" s="49"/>
      <c r="H185" s="50"/>
      <c r="I185" s="50"/>
      <c r="J185" s="50"/>
      <c r="K185" s="50"/>
      <c r="L185" s="50"/>
      <c r="M185" s="50"/>
      <c r="N185" s="49"/>
      <c r="O185" s="49"/>
      <c r="P185" s="49"/>
    </row>
    <row r="186" spans="1:16" ht="15">
      <c r="A186" s="2"/>
      <c r="B186" s="2"/>
      <c r="C186" s="48"/>
      <c r="D186" s="49"/>
      <c r="E186" s="49"/>
      <c r="F186" s="49"/>
      <c r="G186" s="49"/>
      <c r="H186" s="50"/>
      <c r="I186" s="50"/>
      <c r="J186" s="50"/>
      <c r="K186" s="50"/>
      <c r="L186" s="50"/>
      <c r="M186" s="50"/>
      <c r="N186" s="49"/>
      <c r="O186" s="49"/>
      <c r="P186" s="49"/>
    </row>
    <row r="187" spans="1:16" ht="15">
      <c r="A187" s="2"/>
      <c r="B187" s="2"/>
      <c r="C187" s="48"/>
      <c r="D187" s="49"/>
      <c r="E187" s="49"/>
      <c r="F187" s="49"/>
      <c r="G187" s="49"/>
      <c r="H187" s="50"/>
      <c r="I187" s="50"/>
      <c r="J187" s="50"/>
      <c r="K187" s="50"/>
      <c r="L187" s="50"/>
      <c r="M187" s="50"/>
      <c r="N187" s="49"/>
      <c r="O187" s="49"/>
      <c r="P187" s="49"/>
    </row>
    <row r="188" spans="1:16" ht="15">
      <c r="A188" s="2"/>
      <c r="B188" s="2"/>
      <c r="C188" s="48"/>
      <c r="D188" s="49"/>
      <c r="E188" s="49"/>
      <c r="F188" s="49"/>
      <c r="G188" s="49"/>
      <c r="H188" s="50"/>
      <c r="I188" s="50"/>
      <c r="J188" s="50"/>
      <c r="K188" s="50"/>
      <c r="L188" s="50"/>
      <c r="M188" s="50"/>
      <c r="N188" s="49"/>
      <c r="O188" s="49"/>
      <c r="P188" s="49"/>
    </row>
    <row r="189" spans="1:16" ht="15">
      <c r="A189" s="2"/>
      <c r="B189" s="2"/>
      <c r="C189" s="48"/>
      <c r="D189" s="49"/>
      <c r="E189" s="49"/>
      <c r="F189" s="49"/>
      <c r="G189" s="49"/>
      <c r="H189" s="50"/>
      <c r="I189" s="50"/>
      <c r="J189" s="50"/>
      <c r="K189" s="50"/>
      <c r="L189" s="50"/>
      <c r="M189" s="50"/>
      <c r="N189" s="49"/>
      <c r="O189" s="49"/>
      <c r="P189" s="49"/>
    </row>
    <row r="190" spans="1:16" ht="15">
      <c r="A190" s="2"/>
      <c r="B190" s="2"/>
      <c r="C190" s="48"/>
      <c r="D190" s="49"/>
      <c r="E190" s="49"/>
      <c r="F190" s="49"/>
      <c r="G190" s="49"/>
      <c r="H190" s="50"/>
      <c r="I190" s="50"/>
      <c r="J190" s="50"/>
      <c r="K190" s="50"/>
      <c r="L190" s="50"/>
      <c r="M190" s="50"/>
      <c r="N190" s="49"/>
      <c r="O190" s="49"/>
      <c r="P190" s="49"/>
    </row>
    <row r="191" spans="1:16" ht="15">
      <c r="A191" s="2"/>
      <c r="B191" s="2"/>
      <c r="C191" s="48"/>
      <c r="D191" s="49"/>
      <c r="E191" s="49"/>
      <c r="F191" s="49"/>
      <c r="G191" s="49"/>
      <c r="H191" s="50"/>
      <c r="I191" s="50"/>
      <c r="J191" s="50"/>
      <c r="K191" s="50"/>
      <c r="L191" s="50"/>
      <c r="M191" s="50"/>
      <c r="N191" s="49"/>
      <c r="O191" s="49"/>
      <c r="P191" s="49"/>
    </row>
    <row r="192" spans="1:16" ht="15">
      <c r="A192" s="2"/>
      <c r="B192" s="2"/>
      <c r="C192" s="48"/>
      <c r="D192" s="49"/>
      <c r="E192" s="49"/>
      <c r="F192" s="49"/>
      <c r="G192" s="49"/>
      <c r="H192" s="50"/>
      <c r="I192" s="50"/>
      <c r="J192" s="50"/>
      <c r="K192" s="50"/>
      <c r="L192" s="50"/>
      <c r="M192" s="50"/>
      <c r="N192" s="49"/>
      <c r="O192" s="49"/>
      <c r="P192" s="49"/>
    </row>
    <row r="193" spans="1:16" ht="15">
      <c r="A193" s="2"/>
      <c r="B193" s="2"/>
      <c r="C193" s="48"/>
      <c r="D193" s="49"/>
      <c r="E193" s="49"/>
      <c r="F193" s="49"/>
      <c r="G193" s="49"/>
      <c r="H193" s="50"/>
      <c r="I193" s="50"/>
      <c r="J193" s="50"/>
      <c r="K193" s="50"/>
      <c r="L193" s="50"/>
      <c r="M193" s="50"/>
      <c r="N193" s="49"/>
      <c r="O193" s="49"/>
      <c r="P193" s="49"/>
    </row>
    <row r="194" spans="1:16" ht="15">
      <c r="A194" s="2"/>
      <c r="B194" s="2"/>
      <c r="C194" s="48"/>
      <c r="D194" s="49"/>
      <c r="E194" s="49"/>
      <c r="F194" s="49"/>
      <c r="G194" s="49"/>
      <c r="H194" s="50"/>
      <c r="I194" s="50"/>
      <c r="J194" s="50"/>
      <c r="K194" s="50"/>
      <c r="L194" s="50"/>
      <c r="M194" s="50"/>
      <c r="N194" s="49"/>
      <c r="O194" s="49"/>
      <c r="P194" s="49"/>
    </row>
    <row r="195" spans="1:16" ht="15">
      <c r="A195" s="2"/>
      <c r="B195" s="2"/>
      <c r="C195" s="48"/>
      <c r="D195" s="49"/>
      <c r="E195" s="49"/>
      <c r="F195" s="49"/>
      <c r="G195" s="49"/>
      <c r="H195" s="50"/>
      <c r="I195" s="50"/>
      <c r="J195" s="50"/>
      <c r="K195" s="50"/>
      <c r="L195" s="50"/>
      <c r="M195" s="50"/>
      <c r="N195" s="49"/>
      <c r="O195" s="49"/>
      <c r="P195" s="49"/>
    </row>
    <row r="196" spans="1:16" ht="15">
      <c r="A196" s="2"/>
      <c r="B196" s="2"/>
      <c r="C196" s="48"/>
      <c r="D196" s="49"/>
      <c r="E196" s="49"/>
      <c r="F196" s="49"/>
      <c r="G196" s="49"/>
      <c r="H196" s="50"/>
      <c r="I196" s="50"/>
      <c r="J196" s="50"/>
      <c r="K196" s="50"/>
      <c r="L196" s="50"/>
      <c r="M196" s="50"/>
      <c r="N196" s="49"/>
      <c r="O196" s="49"/>
      <c r="P196" s="49"/>
    </row>
    <row r="197" spans="1:16" ht="15">
      <c r="A197" s="2"/>
      <c r="B197" s="2"/>
      <c r="C197" s="48"/>
      <c r="D197" s="49"/>
      <c r="E197" s="49"/>
      <c r="F197" s="49"/>
      <c r="G197" s="49"/>
      <c r="H197" s="50"/>
      <c r="I197" s="50"/>
      <c r="J197" s="50"/>
      <c r="K197" s="50"/>
      <c r="L197" s="50"/>
      <c r="M197" s="50"/>
      <c r="N197" s="49"/>
      <c r="O197" s="49"/>
      <c r="P197" s="49"/>
    </row>
    <row r="198" spans="1:16" ht="15">
      <c r="A198" s="2"/>
      <c r="B198" s="2"/>
      <c r="C198" s="48"/>
      <c r="D198" s="49"/>
      <c r="E198" s="49"/>
      <c r="F198" s="49"/>
      <c r="G198" s="49"/>
      <c r="H198" s="50"/>
      <c r="I198" s="50"/>
      <c r="J198" s="50"/>
      <c r="K198" s="50"/>
      <c r="L198" s="50"/>
      <c r="M198" s="50"/>
      <c r="N198" s="49"/>
      <c r="O198" s="49"/>
      <c r="P198" s="49"/>
    </row>
    <row r="199" spans="1:16" ht="15">
      <c r="A199" s="2"/>
      <c r="B199" s="2"/>
      <c r="C199" s="48"/>
      <c r="D199" s="49"/>
      <c r="E199" s="49"/>
      <c r="F199" s="49"/>
      <c r="G199" s="49"/>
      <c r="H199" s="50"/>
      <c r="I199" s="50"/>
      <c r="J199" s="50"/>
      <c r="K199" s="50"/>
      <c r="L199" s="50"/>
      <c r="M199" s="50"/>
      <c r="N199" s="49"/>
      <c r="O199" s="49"/>
      <c r="P199" s="49"/>
    </row>
    <row r="200" spans="1:16" ht="15">
      <c r="A200" s="2"/>
      <c r="B200" s="2"/>
      <c r="C200" s="48"/>
      <c r="D200" s="49"/>
      <c r="E200" s="49"/>
      <c r="F200" s="49"/>
      <c r="G200" s="49"/>
      <c r="H200" s="50"/>
      <c r="I200" s="50"/>
      <c r="J200" s="50"/>
      <c r="K200" s="50"/>
      <c r="L200" s="50"/>
      <c r="M200" s="50"/>
      <c r="N200" s="49"/>
      <c r="O200" s="49"/>
      <c r="P200" s="49"/>
    </row>
    <row r="201" spans="1:16" ht="15">
      <c r="A201" s="2"/>
      <c r="B201" s="2"/>
      <c r="C201" s="48"/>
      <c r="D201" s="49"/>
      <c r="E201" s="49"/>
      <c r="F201" s="49"/>
      <c r="G201" s="49"/>
      <c r="H201" s="50"/>
      <c r="I201" s="50"/>
      <c r="J201" s="50"/>
      <c r="K201" s="50"/>
      <c r="L201" s="50"/>
      <c r="M201" s="50"/>
      <c r="N201" s="49"/>
      <c r="O201" s="49"/>
      <c r="P201" s="49"/>
    </row>
    <row r="202" spans="1:16" ht="15">
      <c r="A202" s="2"/>
      <c r="B202" s="2"/>
      <c r="C202" s="48"/>
      <c r="D202" s="49"/>
      <c r="E202" s="49"/>
      <c r="F202" s="49"/>
      <c r="G202" s="49"/>
      <c r="H202" s="50"/>
      <c r="I202" s="50"/>
      <c r="J202" s="50"/>
      <c r="K202" s="50"/>
      <c r="L202" s="50"/>
      <c r="M202" s="50"/>
      <c r="N202" s="49"/>
      <c r="O202" s="49"/>
      <c r="P202" s="49"/>
    </row>
    <row r="203" spans="1:16" ht="15">
      <c r="A203" s="2"/>
      <c r="B203" s="2"/>
      <c r="C203" s="48"/>
      <c r="D203" s="49"/>
      <c r="E203" s="49"/>
      <c r="F203" s="49"/>
      <c r="G203" s="49"/>
      <c r="H203" s="50"/>
      <c r="I203" s="50"/>
      <c r="J203" s="50"/>
      <c r="K203" s="50"/>
      <c r="L203" s="50"/>
      <c r="M203" s="50"/>
      <c r="N203" s="49"/>
      <c r="O203" s="49"/>
      <c r="P203" s="49"/>
    </row>
    <row r="204" spans="1:16" ht="15">
      <c r="A204" s="2"/>
      <c r="B204" s="2"/>
      <c r="C204" s="48"/>
      <c r="D204" s="49"/>
      <c r="E204" s="49"/>
      <c r="F204" s="49"/>
      <c r="G204" s="49"/>
      <c r="H204" s="50"/>
      <c r="I204" s="50"/>
      <c r="J204" s="50"/>
      <c r="K204" s="50"/>
      <c r="L204" s="50"/>
      <c r="M204" s="50"/>
      <c r="N204" s="49"/>
      <c r="O204" s="49"/>
      <c r="P204" s="49"/>
    </row>
    <row r="205" spans="1:16" ht="15">
      <c r="A205" s="2"/>
      <c r="B205" s="2"/>
      <c r="C205" s="48"/>
      <c r="D205" s="49"/>
      <c r="E205" s="49"/>
      <c r="F205" s="49"/>
      <c r="G205" s="49"/>
      <c r="H205" s="50"/>
      <c r="I205" s="50"/>
      <c r="J205" s="50"/>
      <c r="K205" s="50"/>
      <c r="L205" s="50"/>
      <c r="M205" s="50"/>
      <c r="N205" s="49"/>
      <c r="O205" s="49"/>
      <c r="P205" s="49"/>
    </row>
    <row r="206" spans="1:16" ht="16.5" customHeight="1" thickBot="1">
      <c r="A206" s="206" t="s">
        <v>154</v>
      </c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</row>
    <row r="207" spans="1:16" ht="15" thickBot="1">
      <c r="A207" s="51" t="s">
        <v>1</v>
      </c>
      <c r="B207" s="208" t="s">
        <v>2</v>
      </c>
      <c r="C207" s="51" t="s">
        <v>3</v>
      </c>
      <c r="D207" s="211" t="s">
        <v>4</v>
      </c>
      <c r="E207" s="211"/>
      <c r="F207" s="211" t="s">
        <v>5</v>
      </c>
      <c r="G207" s="211"/>
      <c r="H207" s="212" t="s">
        <v>6</v>
      </c>
      <c r="I207" s="212"/>
      <c r="J207" s="212"/>
      <c r="K207" s="212"/>
      <c r="L207" s="212"/>
      <c r="M207" s="212"/>
      <c r="N207" s="211" t="s">
        <v>7</v>
      </c>
      <c r="O207" s="211"/>
      <c r="P207" s="211" t="s">
        <v>8</v>
      </c>
    </row>
    <row r="208" spans="1:16" ht="15" thickBot="1">
      <c r="A208" s="52" t="s">
        <v>9</v>
      </c>
      <c r="B208" s="209"/>
      <c r="C208" s="52" t="s">
        <v>10</v>
      </c>
      <c r="D208" s="185" t="s">
        <v>11</v>
      </c>
      <c r="E208" s="185"/>
      <c r="F208" s="185" t="s">
        <v>12</v>
      </c>
      <c r="G208" s="185"/>
      <c r="H208" s="201" t="s">
        <v>13</v>
      </c>
      <c r="I208" s="201"/>
      <c r="J208" s="201">
        <v>2010</v>
      </c>
      <c r="K208" s="201"/>
      <c r="L208" s="201">
        <v>2011</v>
      </c>
      <c r="M208" s="201"/>
      <c r="N208" s="185"/>
      <c r="O208" s="185"/>
      <c r="P208" s="186"/>
    </row>
    <row r="209" spans="1:16" ht="15" thickBot="1">
      <c r="A209" s="55"/>
      <c r="B209" s="210"/>
      <c r="C209" s="53"/>
      <c r="D209" s="53" t="s">
        <v>14</v>
      </c>
      <c r="E209" s="71" t="s">
        <v>15</v>
      </c>
      <c r="F209" s="53" t="s">
        <v>14</v>
      </c>
      <c r="G209" s="53" t="s">
        <v>15</v>
      </c>
      <c r="H209" s="53" t="s">
        <v>14</v>
      </c>
      <c r="I209" s="53" t="s">
        <v>15</v>
      </c>
      <c r="J209" s="53" t="s">
        <v>14</v>
      </c>
      <c r="K209" s="53" t="s">
        <v>15</v>
      </c>
      <c r="L209" s="54" t="s">
        <v>14</v>
      </c>
      <c r="M209" s="54" t="s">
        <v>15</v>
      </c>
      <c r="N209" s="54" t="s">
        <v>14</v>
      </c>
      <c r="O209" s="54" t="s">
        <v>15</v>
      </c>
      <c r="P209" s="185"/>
    </row>
    <row r="210" spans="1:16" ht="15" thickBot="1">
      <c r="A210" s="56" t="s">
        <v>16</v>
      </c>
      <c r="B210" s="56" t="s">
        <v>17</v>
      </c>
      <c r="C210" s="56" t="s">
        <v>18</v>
      </c>
      <c r="D210" s="56" t="s">
        <v>19</v>
      </c>
      <c r="E210" s="72" t="s">
        <v>20</v>
      </c>
      <c r="F210" s="56" t="s">
        <v>21</v>
      </c>
      <c r="G210" s="56" t="s">
        <v>22</v>
      </c>
      <c r="H210" s="56" t="s">
        <v>23</v>
      </c>
      <c r="I210" s="56" t="s">
        <v>24</v>
      </c>
      <c r="J210" s="56" t="s">
        <v>25</v>
      </c>
      <c r="K210" s="56" t="s">
        <v>26</v>
      </c>
      <c r="L210" s="56" t="s">
        <v>27</v>
      </c>
      <c r="M210" s="56" t="s">
        <v>28</v>
      </c>
      <c r="N210" s="56" t="s">
        <v>29</v>
      </c>
      <c r="O210" s="56" t="s">
        <v>30</v>
      </c>
      <c r="P210" s="56" t="s">
        <v>31</v>
      </c>
    </row>
    <row r="211" spans="1:16" ht="14.25">
      <c r="A211" s="174" t="s">
        <v>155</v>
      </c>
      <c r="B211" s="3"/>
      <c r="C211" s="3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4"/>
    </row>
    <row r="212" spans="1:16" ht="14.25">
      <c r="A212" s="28" t="s">
        <v>156</v>
      </c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9"/>
    </row>
    <row r="213" spans="1:16" ht="14.25">
      <c r="A213" s="28" t="s">
        <v>157</v>
      </c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0"/>
    </row>
    <row r="214" spans="1:16" ht="14.25">
      <c r="A214" s="175"/>
      <c r="B214" s="12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0"/>
    </row>
    <row r="215" spans="1:16" ht="14.25">
      <c r="A215" s="19" t="s">
        <v>158</v>
      </c>
      <c r="B215" s="176" t="s">
        <v>159</v>
      </c>
      <c r="C215" s="176" t="s">
        <v>160</v>
      </c>
      <c r="D215" s="58">
        <f>SUM(J215)</f>
        <v>330060</v>
      </c>
      <c r="E215" s="7"/>
      <c r="F215" s="7"/>
      <c r="G215" s="7"/>
      <c r="H215" s="7"/>
      <c r="I215" s="177"/>
      <c r="J215" s="178">
        <v>330060</v>
      </c>
      <c r="K215" s="7"/>
      <c r="L215" s="7"/>
      <c r="M215" s="7"/>
      <c r="N215" s="7"/>
      <c r="O215" s="7"/>
      <c r="P215" s="10" t="s">
        <v>89</v>
      </c>
    </row>
    <row r="216" spans="1:16" ht="14.25">
      <c r="A216" s="19" t="s">
        <v>161</v>
      </c>
      <c r="B216" s="179" t="s">
        <v>162</v>
      </c>
      <c r="C216" s="17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0" t="s">
        <v>163</v>
      </c>
    </row>
    <row r="217" spans="1:16" ht="14.25">
      <c r="A217" s="19" t="s">
        <v>164</v>
      </c>
      <c r="B217" s="176" t="s">
        <v>165</v>
      </c>
      <c r="C217" s="17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0" t="s">
        <v>166</v>
      </c>
    </row>
    <row r="218" spans="1:16" ht="15" thickBot="1">
      <c r="A218" s="180"/>
      <c r="B218" s="181"/>
      <c r="C218" s="17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0" t="s">
        <v>167</v>
      </c>
    </row>
    <row r="219" spans="1:16" ht="14.25">
      <c r="A219" s="203" t="s">
        <v>64</v>
      </c>
      <c r="B219" s="203"/>
      <c r="C219" s="90"/>
      <c r="D219" s="196">
        <f>SUM(D215)</f>
        <v>330060</v>
      </c>
      <c r="E219" s="196"/>
      <c r="F219" s="194"/>
      <c r="G219" s="94"/>
      <c r="H219" s="104"/>
      <c r="I219" s="111"/>
      <c r="J219" s="104">
        <v>330060</v>
      </c>
      <c r="K219" s="104"/>
      <c r="L219" s="105"/>
      <c r="M219" s="104"/>
      <c r="N219" s="196"/>
      <c r="O219" s="196"/>
      <c r="P219" s="94"/>
    </row>
    <row r="220" spans="1:16" ht="15" thickBot="1">
      <c r="A220" s="202" t="s">
        <v>65</v>
      </c>
      <c r="B220" s="202"/>
      <c r="C220" s="95"/>
      <c r="D220" s="197"/>
      <c r="E220" s="197"/>
      <c r="F220" s="195"/>
      <c r="G220" s="98"/>
      <c r="H220" s="98"/>
      <c r="I220" s="98"/>
      <c r="J220" s="98"/>
      <c r="K220" s="98"/>
      <c r="L220" s="106"/>
      <c r="M220" s="98"/>
      <c r="N220" s="197"/>
      <c r="O220" s="197"/>
      <c r="P220" s="98"/>
    </row>
    <row r="221" spans="1:16" ht="14.25">
      <c r="A221" s="204" t="s">
        <v>66</v>
      </c>
      <c r="B221" s="204"/>
      <c r="C221" s="99"/>
      <c r="D221" s="196">
        <f>SUM(D219)</f>
        <v>330060</v>
      </c>
      <c r="E221" s="196"/>
      <c r="F221" s="196"/>
      <c r="G221" s="196"/>
      <c r="H221" s="94"/>
      <c r="I221" s="94"/>
      <c r="J221" s="104">
        <f>SUM(J219)</f>
        <v>330060</v>
      </c>
      <c r="K221" s="94"/>
      <c r="L221" s="94"/>
      <c r="M221" s="94"/>
      <c r="N221" s="196"/>
      <c r="O221" s="196"/>
      <c r="P221" s="94"/>
    </row>
    <row r="222" spans="1:16" ht="15.75" thickBot="1">
      <c r="A222" s="205"/>
      <c r="B222" s="205"/>
      <c r="C222" s="100"/>
      <c r="D222" s="197"/>
      <c r="E222" s="197"/>
      <c r="F222" s="197"/>
      <c r="G222" s="197"/>
      <c r="H222" s="98"/>
      <c r="I222" s="98"/>
      <c r="J222" s="98"/>
      <c r="K222" s="98"/>
      <c r="L222" s="106"/>
      <c r="M222" s="98"/>
      <c r="N222" s="197"/>
      <c r="O222" s="197"/>
      <c r="P222" s="98"/>
    </row>
    <row r="223" spans="1:29" ht="1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14"/>
      <c r="AB223" s="115"/>
      <c r="AC223" s="153"/>
    </row>
    <row r="224" spans="1:29" ht="1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14"/>
      <c r="AB224" s="115"/>
      <c r="AC224" s="153"/>
    </row>
    <row r="225" spans="1:29" ht="1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14"/>
      <c r="AB225" s="115"/>
      <c r="AC225" s="153"/>
    </row>
    <row r="226" spans="1:29" ht="1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14"/>
      <c r="AB226" s="115"/>
      <c r="AC226" s="153"/>
    </row>
    <row r="227" spans="1:29" ht="1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4"/>
      <c r="AA227" s="154"/>
      <c r="AB227" s="154" t="s">
        <v>124</v>
      </c>
      <c r="AC227" s="153"/>
    </row>
    <row r="228" spans="1:29" ht="1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4"/>
      <c r="AA228" s="154"/>
      <c r="AB228" s="154" t="s">
        <v>172</v>
      </c>
      <c r="AC228" s="153"/>
    </row>
    <row r="229" spans="1:29" ht="1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4"/>
      <c r="AA229" s="154"/>
      <c r="AB229" s="154" t="s">
        <v>125</v>
      </c>
      <c r="AC229" s="153"/>
    </row>
    <row r="230" spans="1:29" ht="1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5"/>
      <c r="AA230" s="155"/>
      <c r="AB230" s="155" t="s">
        <v>171</v>
      </c>
      <c r="AC230" s="153"/>
    </row>
    <row r="231" spans="1:29" ht="15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225" t="s">
        <v>126</v>
      </c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</row>
    <row r="232" spans="1:29" ht="15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225" t="s">
        <v>127</v>
      </c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</row>
    <row r="233" spans="1:29" ht="1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226" t="s">
        <v>128</v>
      </c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</row>
    <row r="234" spans="1:29" ht="1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1:29" ht="15.75" thickBot="1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spans="1:29" ht="15.75" thickBot="1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227" t="s">
        <v>129</v>
      </c>
      <c r="R236" s="229" t="s">
        <v>130</v>
      </c>
      <c r="S236" s="230"/>
      <c r="T236" s="229" t="s">
        <v>131</v>
      </c>
      <c r="U236" s="230"/>
      <c r="V236" s="223" t="s">
        <v>132</v>
      </c>
      <c r="W236" s="233"/>
      <c r="X236" s="233"/>
      <c r="Y236" s="233"/>
      <c r="Z236" s="233"/>
      <c r="AA236" s="224"/>
      <c r="AB236" s="229" t="s">
        <v>133</v>
      </c>
      <c r="AC236" s="230"/>
    </row>
    <row r="237" spans="1:29" ht="15.75" thickBo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228"/>
      <c r="R237" s="231"/>
      <c r="S237" s="232"/>
      <c r="T237" s="231"/>
      <c r="U237" s="232"/>
      <c r="V237" s="223">
        <v>2009</v>
      </c>
      <c r="W237" s="224"/>
      <c r="X237" s="223">
        <v>2010</v>
      </c>
      <c r="Y237" s="224"/>
      <c r="Z237" s="223">
        <v>2011</v>
      </c>
      <c r="AA237" s="224"/>
      <c r="AB237" s="231"/>
      <c r="AC237" s="232"/>
    </row>
    <row r="238" spans="1:29" ht="20.25" customHeight="1" thickBot="1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61"/>
      <c r="R238" s="62" t="s">
        <v>134</v>
      </c>
      <c r="S238" s="62" t="s">
        <v>15</v>
      </c>
      <c r="T238" s="62" t="s">
        <v>134</v>
      </c>
      <c r="U238" s="62" t="s">
        <v>15</v>
      </c>
      <c r="V238" s="62" t="s">
        <v>134</v>
      </c>
      <c r="W238" s="62" t="s">
        <v>15</v>
      </c>
      <c r="X238" s="62" t="s">
        <v>134</v>
      </c>
      <c r="Y238" s="62" t="s">
        <v>15</v>
      </c>
      <c r="Z238" s="62" t="s">
        <v>134</v>
      </c>
      <c r="AA238" s="62" t="s">
        <v>15</v>
      </c>
      <c r="AB238" s="62" t="s">
        <v>134</v>
      </c>
      <c r="AC238" s="62" t="s">
        <v>15</v>
      </c>
    </row>
    <row r="239" spans="17:29" ht="15">
      <c r="Q239" s="198" t="s">
        <v>135</v>
      </c>
      <c r="R239" s="192">
        <f aca="true" t="shared" si="4" ref="R239:Z239">SUM(D51)</f>
        <v>34304000</v>
      </c>
      <c r="S239" s="192">
        <f t="shared" si="4"/>
        <v>18614000</v>
      </c>
      <c r="T239" s="192">
        <f t="shared" si="4"/>
        <v>295240</v>
      </c>
      <c r="U239" s="192">
        <f t="shared" si="4"/>
        <v>295240</v>
      </c>
      <c r="V239" s="112">
        <f t="shared" si="4"/>
        <v>604000</v>
      </c>
      <c r="W239" s="112">
        <f t="shared" si="4"/>
        <v>954000</v>
      </c>
      <c r="X239" s="112">
        <f t="shared" si="4"/>
        <v>5800000</v>
      </c>
      <c r="Y239" s="112">
        <f t="shared" si="4"/>
        <v>2750000</v>
      </c>
      <c r="Z239" s="112">
        <f t="shared" si="4"/>
        <v>5000000</v>
      </c>
      <c r="AA239" s="112"/>
      <c r="AB239" s="192">
        <f>SUM(N51)</f>
        <v>12944760</v>
      </c>
      <c r="AC239" s="192">
        <f>SUM(O51)</f>
        <v>12604760</v>
      </c>
    </row>
    <row r="240" spans="17:29" ht="15.75" thickBot="1">
      <c r="Q240" s="199"/>
      <c r="R240" s="193"/>
      <c r="S240" s="193"/>
      <c r="T240" s="193"/>
      <c r="U240" s="193"/>
      <c r="V240" s="156"/>
      <c r="W240" s="156"/>
      <c r="X240" s="75">
        <f>SUM(J52)</f>
        <v>5000000</v>
      </c>
      <c r="Y240" s="75">
        <f>SUM(K52)</f>
        <v>2350000</v>
      </c>
      <c r="Z240" s="75">
        <f>SUM(L52)</f>
        <v>5000000</v>
      </c>
      <c r="AA240" s="157"/>
      <c r="AB240" s="200"/>
      <c r="AC240" s="193"/>
    </row>
    <row r="241" spans="17:29" ht="15">
      <c r="Q241" s="234" t="s">
        <v>136</v>
      </c>
      <c r="R241" s="192">
        <f>SUM(D98)</f>
        <v>2872970.77</v>
      </c>
      <c r="S241" s="192">
        <f>SUM(E98)</f>
        <v>3249957.13</v>
      </c>
      <c r="T241" s="192"/>
      <c r="U241" s="192"/>
      <c r="V241" s="112">
        <f>SUM(H98)</f>
        <v>716000</v>
      </c>
      <c r="W241" s="112">
        <f>SUM(I98)</f>
        <v>1213070.91</v>
      </c>
      <c r="X241" s="112">
        <f>SUM(J98)</f>
        <v>1357280.51</v>
      </c>
      <c r="Y241" s="112">
        <f>SUM(K96)</f>
        <v>1233565.7</v>
      </c>
      <c r="Z241" s="112">
        <f>SUM(L98)</f>
        <v>464690.26</v>
      </c>
      <c r="AA241" s="112">
        <f>SUM(M98)</f>
        <v>468320.52</v>
      </c>
      <c r="AB241" s="192"/>
      <c r="AC241" s="192"/>
    </row>
    <row r="242" spans="17:29" ht="17.25" customHeight="1" thickBot="1">
      <c r="Q242" s="235"/>
      <c r="R242" s="193"/>
      <c r="S242" s="193"/>
      <c r="T242" s="193"/>
      <c r="U242" s="193"/>
      <c r="V242" s="156"/>
      <c r="W242" s="156"/>
      <c r="X242" s="75">
        <f>SUM(J99)</f>
        <v>400000</v>
      </c>
      <c r="Y242" s="75">
        <f>SUM(K99)</f>
        <v>400000</v>
      </c>
      <c r="Z242" s="75">
        <f>SUM(L99)</f>
        <v>400000</v>
      </c>
      <c r="AA242" s="75">
        <f>SUM(M99)</f>
        <v>400000</v>
      </c>
      <c r="AB242" s="200"/>
      <c r="AC242" s="193"/>
    </row>
    <row r="243" spans="17:29" ht="15">
      <c r="Q243" s="234" t="s">
        <v>137</v>
      </c>
      <c r="R243" s="192">
        <f>SUM(D129)</f>
        <v>2024000</v>
      </c>
      <c r="S243" s="192"/>
      <c r="T243" s="192"/>
      <c r="U243" s="192"/>
      <c r="V243" s="112">
        <f>SUM(H129)</f>
        <v>24000</v>
      </c>
      <c r="W243" s="112"/>
      <c r="X243" s="112">
        <f>SUM(J129)</f>
        <v>2000000</v>
      </c>
      <c r="Y243" s="112"/>
      <c r="Z243" s="112"/>
      <c r="AA243" s="117"/>
      <c r="AB243" s="192"/>
      <c r="AC243" s="192"/>
    </row>
    <row r="244" spans="17:29" ht="24" customHeight="1" thickBot="1">
      <c r="Q244" s="235"/>
      <c r="R244" s="193"/>
      <c r="S244" s="193"/>
      <c r="T244" s="193"/>
      <c r="U244" s="193"/>
      <c r="V244" s="156"/>
      <c r="W244" s="156"/>
      <c r="X244" s="182"/>
      <c r="Y244" s="75"/>
      <c r="Z244" s="156"/>
      <c r="AA244" s="75"/>
      <c r="AB244" s="200"/>
      <c r="AC244" s="193"/>
    </row>
    <row r="245" spans="17:29" ht="14.25" customHeight="1">
      <c r="Q245" s="234" t="s">
        <v>141</v>
      </c>
      <c r="R245" s="192">
        <f>SUM(D176)</f>
        <v>6246000</v>
      </c>
      <c r="S245" s="192"/>
      <c r="T245" s="192"/>
      <c r="U245" s="192"/>
      <c r="V245" s="112">
        <f>SUM(H176)</f>
        <v>46000</v>
      </c>
      <c r="W245" s="112"/>
      <c r="X245" s="112"/>
      <c r="Y245" s="112"/>
      <c r="Z245" s="191">
        <f>SUM(L176)</f>
        <v>3700000</v>
      </c>
      <c r="AA245" s="112"/>
      <c r="AB245" s="192">
        <f>SUM(N176)</f>
        <v>2500000</v>
      </c>
      <c r="AC245" s="192"/>
    </row>
    <row r="246" spans="17:29" ht="26.25" customHeight="1" thickBot="1">
      <c r="Q246" s="235"/>
      <c r="R246" s="200"/>
      <c r="S246" s="200"/>
      <c r="T246" s="200"/>
      <c r="U246" s="200"/>
      <c r="V246" s="156"/>
      <c r="W246" s="156"/>
      <c r="X246" s="156"/>
      <c r="Y246" s="156"/>
      <c r="Z246" s="157"/>
      <c r="AA246" s="75"/>
      <c r="AB246" s="200"/>
      <c r="AC246" s="200"/>
    </row>
    <row r="247" spans="17:29" ht="14.25">
      <c r="Q247" s="198" t="s">
        <v>168</v>
      </c>
      <c r="R247" s="192">
        <f>SUM(D221)</f>
        <v>330060</v>
      </c>
      <c r="S247" s="192"/>
      <c r="T247" s="192"/>
      <c r="U247" s="192"/>
      <c r="V247" s="112"/>
      <c r="W247" s="112"/>
      <c r="X247" s="112">
        <f>SUM(J221)</f>
        <v>330060</v>
      </c>
      <c r="Y247" s="112"/>
      <c r="Z247" s="112"/>
      <c r="AA247" s="112"/>
      <c r="AB247" s="192"/>
      <c r="AC247" s="192"/>
    </row>
    <row r="248" spans="17:29" ht="15" thickBot="1">
      <c r="Q248" s="199"/>
      <c r="R248" s="193"/>
      <c r="S248" s="193"/>
      <c r="T248" s="193"/>
      <c r="U248" s="193"/>
      <c r="V248" s="183"/>
      <c r="W248" s="183"/>
      <c r="X248" s="75"/>
      <c r="Y248" s="75"/>
      <c r="Z248" s="75"/>
      <c r="AA248" s="184"/>
      <c r="AB248" s="200"/>
      <c r="AC248" s="193"/>
    </row>
    <row r="249" spans="17:29" ht="15">
      <c r="Q249" s="63" t="s">
        <v>64</v>
      </c>
      <c r="R249" s="236"/>
      <c r="S249" s="236"/>
      <c r="T249" s="236"/>
      <c r="U249" s="236"/>
      <c r="V249" s="118">
        <f aca="true" t="shared" si="5" ref="V249:AC249">SUM(V239,V241,V243,V245,V247)</f>
        <v>1390000</v>
      </c>
      <c r="W249" s="118">
        <f t="shared" si="5"/>
        <v>2167070.91</v>
      </c>
      <c r="X249" s="118">
        <f t="shared" si="5"/>
        <v>9487340.51</v>
      </c>
      <c r="Y249" s="118">
        <f t="shared" si="5"/>
        <v>3983565.7</v>
      </c>
      <c r="Z249" s="118">
        <f>SUM(Z239,Z241,Z243,Z245,Z247)</f>
        <v>9164690.26</v>
      </c>
      <c r="AA249" s="118">
        <f t="shared" si="5"/>
        <v>468320.52</v>
      </c>
      <c r="AB249" s="236">
        <f t="shared" si="5"/>
        <v>15444760</v>
      </c>
      <c r="AC249" s="236">
        <f t="shared" si="5"/>
        <v>12604760</v>
      </c>
    </row>
    <row r="250" spans="17:29" ht="15.75" thickBot="1">
      <c r="Q250" s="64" t="s">
        <v>138</v>
      </c>
      <c r="R250" s="237"/>
      <c r="S250" s="237"/>
      <c r="T250" s="237"/>
      <c r="U250" s="237"/>
      <c r="V250" s="76"/>
      <c r="W250" s="76"/>
      <c r="X250" s="76">
        <f>SUM(X240,X242,X244,X246,X248)</f>
        <v>5400000</v>
      </c>
      <c r="Y250" s="76">
        <f>SUM(Y240,Y242,Y244,Y246,Y248)</f>
        <v>2750000</v>
      </c>
      <c r="Z250" s="76">
        <f>SUM(Z240,Z242,Z244,Z246,Z248)</f>
        <v>5400000</v>
      </c>
      <c r="AA250" s="76">
        <f>SUM(AA240,AA242,AA244,AA246,AA248)</f>
        <v>400000</v>
      </c>
      <c r="AB250" s="237"/>
      <c r="AC250" s="237"/>
    </row>
    <row r="251" spans="17:29" ht="15">
      <c r="Q251" s="63" t="s">
        <v>139</v>
      </c>
      <c r="R251" s="236">
        <f>SUM(R239,R241,R243,R245,R247)</f>
        <v>45777030.77</v>
      </c>
      <c r="S251" s="236">
        <f>SUM(S239,S241,S243,S245,S247)</f>
        <v>21863957.13</v>
      </c>
      <c r="T251" s="236">
        <f>SUM(T239,T241,T243,T245,T247)</f>
        <v>295240</v>
      </c>
      <c r="U251" s="236">
        <f>SUM(U239,U241,U243,U245,U247)</f>
        <v>295240</v>
      </c>
      <c r="V251" s="118">
        <f aca="true" t="shared" si="6" ref="V251:AC251">SUM(V249)</f>
        <v>1390000</v>
      </c>
      <c r="W251" s="118">
        <f t="shared" si="6"/>
        <v>2167070.91</v>
      </c>
      <c r="X251" s="118">
        <f t="shared" si="6"/>
        <v>9487340.51</v>
      </c>
      <c r="Y251" s="118">
        <f t="shared" si="6"/>
        <v>3983565.7</v>
      </c>
      <c r="Z251" s="118">
        <f t="shared" si="6"/>
        <v>9164690.26</v>
      </c>
      <c r="AA251" s="118">
        <f t="shared" si="6"/>
        <v>468320.52</v>
      </c>
      <c r="AB251" s="236">
        <f t="shared" si="6"/>
        <v>15444760</v>
      </c>
      <c r="AC251" s="236">
        <f t="shared" si="6"/>
        <v>12604760</v>
      </c>
    </row>
    <row r="252" spans="17:29" ht="15.75" thickBot="1">
      <c r="Q252" s="65"/>
      <c r="R252" s="237"/>
      <c r="S252" s="237"/>
      <c r="T252" s="237"/>
      <c r="U252" s="237"/>
      <c r="V252" s="76"/>
      <c r="W252" s="119"/>
      <c r="X252" s="76">
        <f>SUM(X250)</f>
        <v>5400000</v>
      </c>
      <c r="Y252" s="76">
        <f>SUM(Y250)</f>
        <v>2750000</v>
      </c>
      <c r="Z252" s="76">
        <f>SUM(Z250)</f>
        <v>5400000</v>
      </c>
      <c r="AA252" s="76">
        <f>SUM(AA250)</f>
        <v>400000</v>
      </c>
      <c r="AB252" s="237"/>
      <c r="AC252" s="237"/>
    </row>
    <row r="253" spans="17:29" ht="15.75" thickBot="1">
      <c r="Q253" s="66" t="s">
        <v>140</v>
      </c>
      <c r="R253" s="67"/>
      <c r="S253" s="67"/>
      <c r="T253" s="68"/>
      <c r="U253" s="68"/>
      <c r="V253" s="74">
        <f aca="true" t="shared" si="7" ref="V253:AA253">SUM(V251:V252)</f>
        <v>1390000</v>
      </c>
      <c r="W253" s="74">
        <f t="shared" si="7"/>
        <v>2167070.91</v>
      </c>
      <c r="X253" s="74">
        <f t="shared" si="7"/>
        <v>14887340.51</v>
      </c>
      <c r="Y253" s="74">
        <f t="shared" si="7"/>
        <v>6733565.7</v>
      </c>
      <c r="Z253" s="74">
        <f t="shared" si="7"/>
        <v>14564690.26</v>
      </c>
      <c r="AA253" s="74">
        <f t="shared" si="7"/>
        <v>868320.52</v>
      </c>
      <c r="AB253" s="69"/>
      <c r="AC253" s="69"/>
    </row>
    <row r="255" spans="18:19" ht="15">
      <c r="R255" s="158">
        <f>R251-S251</f>
        <v>23913073.640000004</v>
      </c>
      <c r="S255" s="158">
        <f>T251-U251+V251+V252-W251-W252+X251+X252-Y251-Y252+Z251+Z252-AA251-AA252+AB251-AC251</f>
        <v>23913073.64</v>
      </c>
    </row>
    <row r="262" spans="18:20" ht="15">
      <c r="R262" s="73"/>
      <c r="S262" s="153"/>
      <c r="T262" s="73"/>
    </row>
  </sheetData>
  <sheetProtection/>
  <mergeCells count="190">
    <mergeCell ref="AC245:AC246"/>
    <mergeCell ref="U245:U246"/>
    <mergeCell ref="T245:T246"/>
    <mergeCell ref="S245:S246"/>
    <mergeCell ref="AB245:AB246"/>
    <mergeCell ref="Q245:Q246"/>
    <mergeCell ref="R249:R250"/>
    <mergeCell ref="S249:S250"/>
    <mergeCell ref="T249:T250"/>
    <mergeCell ref="R245:R246"/>
    <mergeCell ref="U249:U250"/>
    <mergeCell ref="AB249:AB250"/>
    <mergeCell ref="AC249:AC250"/>
    <mergeCell ref="R251:R252"/>
    <mergeCell ref="S251:S252"/>
    <mergeCell ref="T251:T252"/>
    <mergeCell ref="U251:U252"/>
    <mergeCell ref="AB251:AB252"/>
    <mergeCell ref="AC251:AC252"/>
    <mergeCell ref="AB236:AC237"/>
    <mergeCell ref="Q243:Q244"/>
    <mergeCell ref="R243:R244"/>
    <mergeCell ref="S241:S242"/>
    <mergeCell ref="T241:T242"/>
    <mergeCell ref="Q241:Q242"/>
    <mergeCell ref="R241:R242"/>
    <mergeCell ref="S243:S244"/>
    <mergeCell ref="T243:T244"/>
    <mergeCell ref="AC239:AC240"/>
    <mergeCell ref="AC241:AC242"/>
    <mergeCell ref="AC243:AC244"/>
    <mergeCell ref="U239:U240"/>
    <mergeCell ref="U243:U244"/>
    <mergeCell ref="AB243:AB244"/>
    <mergeCell ref="U241:U242"/>
    <mergeCell ref="AB241:AB242"/>
    <mergeCell ref="AB239:AB240"/>
    <mergeCell ref="N174:N175"/>
    <mergeCell ref="O174:O175"/>
    <mergeCell ref="A175:B175"/>
    <mergeCell ref="A176:B177"/>
    <mergeCell ref="D176:D177"/>
    <mergeCell ref="E176:E177"/>
    <mergeCell ref="F176:F177"/>
    <mergeCell ref="G176:G177"/>
    <mergeCell ref="N176:N177"/>
    <mergeCell ref="O176:O177"/>
    <mergeCell ref="P156:P158"/>
    <mergeCell ref="D157:E157"/>
    <mergeCell ref="F157:G157"/>
    <mergeCell ref="H157:I157"/>
    <mergeCell ref="L157:M157"/>
    <mergeCell ref="A174:B174"/>
    <mergeCell ref="D174:D175"/>
    <mergeCell ref="E174:E175"/>
    <mergeCell ref="F174:F175"/>
    <mergeCell ref="G174:G175"/>
    <mergeCell ref="B156:B158"/>
    <mergeCell ref="D156:E156"/>
    <mergeCell ref="F156:G156"/>
    <mergeCell ref="H156:M156"/>
    <mergeCell ref="N127:N128"/>
    <mergeCell ref="O127:O128"/>
    <mergeCell ref="A128:B128"/>
    <mergeCell ref="A129:B130"/>
    <mergeCell ref="D129:D130"/>
    <mergeCell ref="E129:E130"/>
    <mergeCell ref="F129:F130"/>
    <mergeCell ref="G129:G130"/>
    <mergeCell ref="N129:N130"/>
    <mergeCell ref="O129:O130"/>
    <mergeCell ref="A127:B127"/>
    <mergeCell ref="D127:D128"/>
    <mergeCell ref="E127:E128"/>
    <mergeCell ref="F127:F128"/>
    <mergeCell ref="N98:N99"/>
    <mergeCell ref="F106:G106"/>
    <mergeCell ref="H106:I106"/>
    <mergeCell ref="J106:K106"/>
    <mergeCell ref="L106:M106"/>
    <mergeCell ref="A98:B99"/>
    <mergeCell ref="D98:D99"/>
    <mergeCell ref="E98:E99"/>
    <mergeCell ref="F98:F99"/>
    <mergeCell ref="O98:O99"/>
    <mergeCell ref="N96:N97"/>
    <mergeCell ref="A104:P104"/>
    <mergeCell ref="B105:B107"/>
    <mergeCell ref="D105:E105"/>
    <mergeCell ref="F105:G105"/>
    <mergeCell ref="H105:M105"/>
    <mergeCell ref="N105:O106"/>
    <mergeCell ref="P105:P107"/>
    <mergeCell ref="D106:E106"/>
    <mergeCell ref="O96:O97"/>
    <mergeCell ref="A97:B97"/>
    <mergeCell ref="A53:P53"/>
    <mergeCell ref="B54:B56"/>
    <mergeCell ref="D54:E54"/>
    <mergeCell ref="F54:G54"/>
    <mergeCell ref="H54:M54"/>
    <mergeCell ref="N54:O55"/>
    <mergeCell ref="P54:P56"/>
    <mergeCell ref="D55:E55"/>
    <mergeCell ref="L55:M55"/>
    <mergeCell ref="A96:B96"/>
    <mergeCell ref="D96:D97"/>
    <mergeCell ref="E96:E97"/>
    <mergeCell ref="F55:G55"/>
    <mergeCell ref="H55:I55"/>
    <mergeCell ref="N49:N50"/>
    <mergeCell ref="O49:O50"/>
    <mergeCell ref="A50:B50"/>
    <mergeCell ref="A51:B52"/>
    <mergeCell ref="D51:D52"/>
    <mergeCell ref="E51:E52"/>
    <mergeCell ref="F51:F52"/>
    <mergeCell ref="G51:G52"/>
    <mergeCell ref="N51:N52"/>
    <mergeCell ref="O51:O52"/>
    <mergeCell ref="A1:P1"/>
    <mergeCell ref="B2:B4"/>
    <mergeCell ref="D2:E2"/>
    <mergeCell ref="F2:G2"/>
    <mergeCell ref="H2:M2"/>
    <mergeCell ref="N2:O3"/>
    <mergeCell ref="P2:P4"/>
    <mergeCell ref="D3:E3"/>
    <mergeCell ref="F3:G3"/>
    <mergeCell ref="H3:I3"/>
    <mergeCell ref="L3:M3"/>
    <mergeCell ref="A49:B49"/>
    <mergeCell ref="D49:D50"/>
    <mergeCell ref="E49:E50"/>
    <mergeCell ref="F49:F50"/>
    <mergeCell ref="G49:G50"/>
    <mergeCell ref="D208:E208"/>
    <mergeCell ref="F208:G208"/>
    <mergeCell ref="H208:I208"/>
    <mergeCell ref="J3:K3"/>
    <mergeCell ref="J55:K55"/>
    <mergeCell ref="G98:G99"/>
    <mergeCell ref="G127:G128"/>
    <mergeCell ref="J157:K157"/>
    <mergeCell ref="A155:P155"/>
    <mergeCell ref="N156:O157"/>
    <mergeCell ref="A221:B222"/>
    <mergeCell ref="D221:D222"/>
    <mergeCell ref="E221:E222"/>
    <mergeCell ref="A206:P206"/>
    <mergeCell ref="B207:B209"/>
    <mergeCell ref="D207:E207"/>
    <mergeCell ref="F207:G207"/>
    <mergeCell ref="H207:M207"/>
    <mergeCell ref="N207:O208"/>
    <mergeCell ref="P207:P209"/>
    <mergeCell ref="A220:B220"/>
    <mergeCell ref="A219:B219"/>
    <mergeCell ref="D219:D220"/>
    <mergeCell ref="E219:E220"/>
    <mergeCell ref="J208:K208"/>
    <mergeCell ref="L208:M208"/>
    <mergeCell ref="Q239:Q240"/>
    <mergeCell ref="R239:R240"/>
    <mergeCell ref="Q231:AC231"/>
    <mergeCell ref="Q232:AC232"/>
    <mergeCell ref="Q233:AC233"/>
    <mergeCell ref="Q236:Q237"/>
    <mergeCell ref="R236:S237"/>
    <mergeCell ref="Z237:AA237"/>
    <mergeCell ref="T247:T248"/>
    <mergeCell ref="U247:U248"/>
    <mergeCell ref="AB247:AB248"/>
    <mergeCell ref="O221:O222"/>
    <mergeCell ref="S239:S240"/>
    <mergeCell ref="T239:T240"/>
    <mergeCell ref="V237:W237"/>
    <mergeCell ref="X237:Y237"/>
    <mergeCell ref="T236:U237"/>
    <mergeCell ref="V236:AA236"/>
    <mergeCell ref="AC247:AC248"/>
    <mergeCell ref="F219:F220"/>
    <mergeCell ref="N219:N220"/>
    <mergeCell ref="O219:O220"/>
    <mergeCell ref="Q247:Q248"/>
    <mergeCell ref="R247:R248"/>
    <mergeCell ref="S247:S248"/>
    <mergeCell ref="F221:F222"/>
    <mergeCell ref="G221:G222"/>
    <mergeCell ref="N221:N2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2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gknapczyk</cp:lastModifiedBy>
  <cp:lastPrinted>2009-09-30T05:38:55Z</cp:lastPrinted>
  <dcterms:created xsi:type="dcterms:W3CDTF">2009-09-04T07:21:06Z</dcterms:created>
  <dcterms:modified xsi:type="dcterms:W3CDTF">2009-09-30T05:44:30Z</dcterms:modified>
  <cp:category/>
  <cp:version/>
  <cp:contentType/>
  <cp:contentStatus/>
</cp:coreProperties>
</file>