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'Arkusz1'!$A$1:$I$129</definedName>
  </definedNames>
  <calcPr fullCalcOnLoad="1"/>
</workbook>
</file>

<file path=xl/sharedStrings.xml><?xml version="1.0" encoding="utf-8"?>
<sst xmlns="http://schemas.openxmlformats.org/spreadsheetml/2006/main" count="162" uniqueCount="95">
  <si>
    <t>Dział</t>
  </si>
  <si>
    <t xml:space="preserve">Rozdział </t>
  </si>
  <si>
    <t>Wyszczególnienie</t>
  </si>
  <si>
    <t>Zwiększenia ogółem</t>
  </si>
  <si>
    <t>z tego:</t>
  </si>
  <si>
    <t>Zmniejszenia ogółem</t>
  </si>
  <si>
    <t>gmina</t>
  </si>
  <si>
    <t>powiat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</si>
  <si>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</si>
  <si>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</si>
  <si>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</si>
  <si>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</si>
  <si>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</si>
  <si>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</si>
  <si>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</si>
  <si>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</si>
  <si>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</si>
  <si>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Dochody</t>
  </si>
  <si>
    <t>Ogółem:</t>
  </si>
  <si>
    <t>Załącznik nr 1</t>
  </si>
  <si>
    <t xml:space="preserve">   </t>
  </si>
  <si>
    <t xml:space="preserve">                        </t>
  </si>
  <si>
    <t xml:space="preserve">Rady Miejskiej Legnicy </t>
  </si>
  <si>
    <t>1) dochody bieżące</t>
  </si>
  <si>
    <t xml:space="preserve">    z tego:</t>
  </si>
  <si>
    <t>Razem:</t>
  </si>
  <si>
    <t>POMOC SPOŁECZNA</t>
  </si>
  <si>
    <t>2) dochody majątkowe</t>
  </si>
  <si>
    <t>§ 2008 Dotacje rozwojowe oraz środki na finansowanie Wspólnej Polityki Rolnej</t>
  </si>
  <si>
    <t>§ 2009 Dotacje rozwojowe oraz środki na finansowanie Wspólnej Polityki Rolnej</t>
  </si>
  <si>
    <t>Powiatowe centra pomocy rodzinie</t>
  </si>
  <si>
    <t>§ 6208 Dotacje rozwojowe</t>
  </si>
  <si>
    <t>§ 6209 Dotacje rozwojowe</t>
  </si>
  <si>
    <t>BEZPIECZEŃSTWO PUBLICZNE  I OCHRONA PRZECIWPOŻAROWA</t>
  </si>
  <si>
    <t>Straż Miejska</t>
  </si>
  <si>
    <t xml:space="preserve">§ 0750 Dochody z najmu i dzierżawy  składników majątkowych Skarbu </t>
  </si>
  <si>
    <t xml:space="preserve">            Państwa, jednostek samorządu terytorialnego lub innych </t>
  </si>
  <si>
    <t xml:space="preserve">            jednostek zaliczanych do sektora  finansów publicznych oraz innych </t>
  </si>
  <si>
    <t xml:space="preserve">            umów o podobnym charakterze</t>
  </si>
  <si>
    <t>§ 0920 Pozostałe odsetki</t>
  </si>
  <si>
    <t>§ 0970 Wpływy z różnych dochodów</t>
  </si>
  <si>
    <t>ADMINISTRACJA PUBLICZNA</t>
  </si>
  <si>
    <t xml:space="preserve">Urzędy gmin (miast i miast na prawach powiatu) </t>
  </si>
  <si>
    <t>1) dochody majątkowe</t>
  </si>
  <si>
    <t xml:space="preserve">§ 6260 Dotacje otrzymane z funduszy celowych  na finansowanie lub </t>
  </si>
  <si>
    <t xml:space="preserve">            dofinansowanie kosztów realizacji inwestycji i  zakupów inwestycyjnych </t>
  </si>
  <si>
    <t xml:space="preserve">            jednostek sektora finansów publicznych </t>
  </si>
  <si>
    <t>OŚWIATA I WYCHOWANIE</t>
  </si>
  <si>
    <t xml:space="preserve">§ 2440 Dotacje otrzymane z funduszy celowych na realizację zadań  </t>
  </si>
  <si>
    <t xml:space="preserve">            bieżących jednostek sektora  finansów publicznych PFRON</t>
  </si>
  <si>
    <t xml:space="preserve">DOCHODY OD OSÓB  PRAWNYCH, OD OSÓB  FIZYCZNYCH </t>
  </si>
  <si>
    <t>I OD INNYCH  JEDNOSTEK NIEPOSIADAJĄCYCH OSOBOWOŚCI</t>
  </si>
  <si>
    <t xml:space="preserve"> PRAWNEJ ORAZ WYDATKI ZWIĄZANE Z ICH POBOREM</t>
  </si>
  <si>
    <t xml:space="preserve">Wpływy z podatku rolnego, podatku leśnego, podatku od czynności </t>
  </si>
  <si>
    <t xml:space="preserve">cywilnoprawnych, podatków i opłat lokalnych od osób prawnych i innych </t>
  </si>
  <si>
    <t xml:space="preserve">jednostek organizacyjnych </t>
  </si>
  <si>
    <t>RÓŻNE ROZLICZENIA</t>
  </si>
  <si>
    <t>Różne rozliczenia finansowe</t>
  </si>
  <si>
    <t>1) dochody bieżace</t>
  </si>
  <si>
    <t>§ 0960 Otrzymane spadki, zapisy  i darowizny w postaci pieniężnej</t>
  </si>
  <si>
    <t>Przedszkola</t>
  </si>
  <si>
    <t>Gimnazja</t>
  </si>
  <si>
    <t>Szkoły zawodowe</t>
  </si>
  <si>
    <t xml:space="preserve">Szkoły podstawowe </t>
  </si>
  <si>
    <t xml:space="preserve">§ 2310 Dotacje celowe otrzymane z gminy  na zadania bieżące realizowane </t>
  </si>
  <si>
    <t xml:space="preserve">            na podstawie porozumień (umów) między jednostkami samorządu</t>
  </si>
  <si>
    <t xml:space="preserve">            terytorialnego</t>
  </si>
  <si>
    <t>§ 2707 Środki na dofinansownie własnych zadań bieżących gmin (związków</t>
  </si>
  <si>
    <t xml:space="preserve">            gmin), powiatów (związków powiatów), samorządów  województw, </t>
  </si>
  <si>
    <t xml:space="preserve">            pozyskane z innych źródeł - FRSE</t>
  </si>
  <si>
    <t>§ 2380 Wpływy do budżetu części zysku  gospodarstwa pomocniczego</t>
  </si>
  <si>
    <t>§ 0690 Wpływy z różnych opłat</t>
  </si>
  <si>
    <t xml:space="preserve">Centra kształcenia ustawicznego i praktycznego oraz ośrodki </t>
  </si>
  <si>
    <t>dokształcania zawodowego</t>
  </si>
  <si>
    <t>§ 0830 Wpływy z usług</t>
  </si>
  <si>
    <t>EDUKACYJNA OPIEKA WYCHOWAWCZA</t>
  </si>
  <si>
    <t>Specjalne ośrodki szkolno - wychowawcze</t>
  </si>
  <si>
    <t>§ 0870 Wpływy ze sprzedaży składników majątkowych</t>
  </si>
  <si>
    <t xml:space="preserve">Placówki wychowania pozaszkolnego  </t>
  </si>
  <si>
    <t xml:space="preserve">Kolonie i obozy oraz inne formy wypoczynku dzieci i młodzieży szkolnej, </t>
  </si>
  <si>
    <t>a także szkolenia młodzieży</t>
  </si>
  <si>
    <t>- 2 -</t>
  </si>
  <si>
    <t>- 3 -</t>
  </si>
  <si>
    <t>Świadczenia rodzinne, świadczenie z funduszu alimentacyjnego oraz składki</t>
  </si>
  <si>
    <t>na ubezpieczenia emerytalne i rentowe  z ubezpieczenia społecznego</t>
  </si>
  <si>
    <t>§ 2360 Dochody jednostek samorządu terytorialnego związane z realizacją</t>
  </si>
  <si>
    <t xml:space="preserve">            zadań z zakresu administracji rządowej oraz innych zadań zleconych</t>
  </si>
  <si>
    <t xml:space="preserve">            ustawami</t>
  </si>
  <si>
    <t>§ 6290 Środki na dofinansownie własnych inwestycji gmin (związków gmin),</t>
  </si>
  <si>
    <t xml:space="preserve">            powiatów (związków powiatów), samorządów województw,</t>
  </si>
  <si>
    <t xml:space="preserve">            pozyskane z innych źródeł</t>
  </si>
  <si>
    <t>KULTURA FIZYCZNA I SPORT</t>
  </si>
  <si>
    <t>Instytucje kultury fizycznej</t>
  </si>
  <si>
    <t>z dnia 28 września 2009 r.</t>
  </si>
  <si>
    <t>do Uchwały Nr XLV/376/09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</si>
</sst>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9" fontId="2" fillId="0" borderId="0" xfId="54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top"/>
    </xf>
    <xf numFmtId="4" fontId="1" fillId="24" borderId="10" xfId="0" applyNumberFormat="1" applyFont="1" applyFill="1" applyBorder="1" applyAlignment="1" quotePrefix="1">
      <alignment horizontal="right" vertical="center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" fontId="1" fillId="24" borderId="11" xfId="0" applyNumberFormat="1" applyFont="1" applyFill="1" applyBorder="1" applyAlignment="1" quotePrefix="1">
      <alignment horizontal="right" vertical="center"/>
    </xf>
    <xf numFmtId="0" fontId="1" fillId="0" borderId="10" xfId="0" applyFont="1" applyBorder="1" applyAlignment="1">
      <alignment horizontal="center" vertical="top"/>
    </xf>
    <xf numFmtId="3" fontId="2" fillId="25" borderId="11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 quotePrefix="1">
      <alignment horizontal="center" vertical="center"/>
    </xf>
    <xf numFmtId="3" fontId="2" fillId="25" borderId="12" xfId="0" applyNumberFormat="1" applyFont="1" applyFill="1" applyBorder="1" applyAlignment="1" quotePrefix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vertical="center"/>
    </xf>
    <xf numFmtId="4" fontId="2" fillId="25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5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4" fontId="1" fillId="24" borderId="13" xfId="0" applyNumberFormat="1" applyFont="1" applyFill="1" applyBorder="1" applyAlignment="1" quotePrefix="1">
      <alignment horizontal="right" vertical="center"/>
    </xf>
    <xf numFmtId="0" fontId="1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" fontId="2" fillId="24" borderId="13" xfId="0" applyNumberFormat="1" applyFont="1" applyFill="1" applyBorder="1" applyAlignment="1" quotePrefix="1">
      <alignment vertical="center"/>
    </xf>
    <xf numFmtId="4" fontId="2" fillId="24" borderId="10" xfId="0" applyNumberFormat="1" applyFont="1" applyFill="1" applyBorder="1" applyAlignment="1" quotePrefix="1">
      <alignment vertical="center"/>
    </xf>
    <xf numFmtId="4" fontId="1" fillId="24" borderId="10" xfId="0" applyNumberFormat="1" applyFont="1" applyFill="1" applyBorder="1" applyAlignment="1" quotePrefix="1">
      <alignment vertical="center"/>
    </xf>
    <xf numFmtId="4" fontId="1" fillId="24" borderId="11" xfId="0" applyNumberFormat="1" applyFont="1" applyFill="1" applyBorder="1" applyAlignment="1" quotePrefix="1">
      <alignment vertical="center"/>
    </xf>
    <xf numFmtId="4" fontId="2" fillId="25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" fontId="2" fillId="24" borderId="10" xfId="0" applyNumberFormat="1" applyFont="1" applyFill="1" applyBorder="1" applyAlignment="1" quotePrefix="1">
      <alignment horizontal="right" vertical="center"/>
    </xf>
    <xf numFmtId="4" fontId="2" fillId="24" borderId="13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24" borderId="10" xfId="0" applyNumberFormat="1" applyFont="1" applyFill="1" applyBorder="1" applyAlignment="1" quotePrefix="1">
      <alignment horizontal="right" vertical="top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24" borderId="10" xfId="0" applyFont="1" applyFill="1" applyBorder="1" applyAlignment="1" quotePrefix="1">
      <alignment horizontal="left" vertical="center"/>
    </xf>
    <xf numFmtId="0" fontId="1" fillId="24" borderId="11" xfId="0" applyFont="1" applyFill="1" applyBorder="1" applyAlignment="1" quotePrefix="1">
      <alignment horizontal="left" vertical="center"/>
    </xf>
    <xf numFmtId="0" fontId="6" fillId="0" borderId="11" xfId="0" applyFont="1" applyBorder="1" applyAlignment="1">
      <alignment vertical="top" wrapText="1"/>
    </xf>
    <xf numFmtId="4" fontId="2" fillId="24" borderId="13" xfId="0" applyNumberFormat="1" applyFont="1" applyFill="1" applyBorder="1" applyAlignment="1" quotePrefix="1">
      <alignment horizontal="right" vertical="center"/>
    </xf>
    <xf numFmtId="4" fontId="2" fillId="24" borderId="10" xfId="0" applyNumberFormat="1" applyFont="1" applyFill="1" applyBorder="1" applyAlignment="1" quotePrefix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24" borderId="14" xfId="0" applyFont="1" applyFill="1" applyBorder="1" applyAlignment="1" quotePrefix="1">
      <alignment horizontal="center" vertical="center"/>
    </xf>
    <xf numFmtId="4" fontId="1" fillId="24" borderId="14" xfId="0" applyNumberFormat="1" applyFont="1" applyFill="1" applyBorder="1" applyAlignment="1" quotePrefix="1">
      <alignment horizontal="right" vertical="center"/>
    </xf>
    <xf numFmtId="4" fontId="2" fillId="24" borderId="14" xfId="0" applyNumberFormat="1" applyFont="1" applyFill="1" applyBorder="1" applyAlignment="1" quotePrefix="1">
      <alignment horizontal="right" vertical="center"/>
    </xf>
    <xf numFmtId="4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" fontId="7" fillId="24" borderId="10" xfId="0" applyNumberFormat="1" applyFont="1" applyFill="1" applyBorder="1" applyAlignment="1" quotePrefix="1">
      <alignment horizontal="right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6" fillId="24" borderId="10" xfId="0" applyNumberFormat="1" applyFont="1" applyFill="1" applyBorder="1" applyAlignment="1" quotePrefix="1">
      <alignment horizontal="right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6" fillId="24" borderId="11" xfId="0" applyNumberFormat="1" applyFont="1" applyFill="1" applyBorder="1" applyAlignment="1" quotePrefix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Fill="1" applyBorder="1" applyAlignment="1" quotePrefix="1">
      <alignment vertical="center"/>
    </xf>
    <xf numFmtId="4" fontId="1" fillId="0" borderId="10" xfId="0" applyNumberFormat="1" applyFont="1" applyFill="1" applyBorder="1" applyAlignment="1" quotePrefix="1">
      <alignment vertical="center"/>
    </xf>
    <xf numFmtId="4" fontId="6" fillId="24" borderId="13" xfId="0" applyNumberFormat="1" applyFont="1" applyFill="1" applyBorder="1" applyAlignment="1" quotePrefix="1">
      <alignment horizontal="right" vertical="center"/>
    </xf>
    <xf numFmtId="0" fontId="1" fillId="0" borderId="11" xfId="0" applyFont="1" applyBorder="1" applyAlignment="1">
      <alignment vertical="top"/>
    </xf>
    <xf numFmtId="4" fontId="1" fillId="0" borderId="11" xfId="0" applyNumberFormat="1" applyFont="1" applyFill="1" applyBorder="1" applyAlignment="1" quotePrefix="1">
      <alignment vertical="center"/>
    </xf>
    <xf numFmtId="0" fontId="2" fillId="0" borderId="15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24" borderId="13" xfId="0" applyNumberFormat="1" applyFont="1" applyFill="1" applyBorder="1" applyAlignment="1" quotePrefix="1">
      <alignment vertical="center"/>
    </xf>
    <xf numFmtId="4" fontId="1" fillId="24" borderId="14" xfId="0" applyNumberFormat="1" applyFont="1" applyFill="1" applyBorder="1" applyAlignment="1" quotePrefix="1">
      <alignment vertical="center"/>
    </xf>
    <xf numFmtId="4" fontId="2" fillId="24" borderId="14" xfId="0" applyNumberFormat="1" applyFont="1" applyFill="1" applyBorder="1" applyAlignment="1" quotePrefix="1">
      <alignment vertic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4" fontId="1" fillId="24" borderId="17" xfId="0" applyNumberFormat="1" applyFont="1" applyFill="1" applyBorder="1" applyAlignment="1" quotePrefix="1">
      <alignment vertical="center"/>
    </xf>
    <xf numFmtId="4" fontId="6" fillId="24" borderId="17" xfId="0" applyNumberFormat="1" applyFont="1" applyFill="1" applyBorder="1" applyAlignment="1" quotePrefix="1">
      <alignment horizontal="right" vertical="center"/>
    </xf>
    <xf numFmtId="0" fontId="2" fillId="0" borderId="16" xfId="0" applyFont="1" applyBorder="1" applyAlignment="1">
      <alignment horizontal="center" vertical="top"/>
    </xf>
    <xf numFmtId="4" fontId="2" fillId="24" borderId="16" xfId="0" applyNumberFormat="1" applyFont="1" applyFill="1" applyBorder="1" applyAlignment="1" quotePrefix="1">
      <alignment vertical="center"/>
    </xf>
    <xf numFmtId="4" fontId="2" fillId="24" borderId="16" xfId="0" applyNumberFormat="1" applyFont="1" applyFill="1" applyBorder="1" applyAlignment="1" quotePrefix="1">
      <alignment horizontal="right" vertical="center"/>
    </xf>
    <xf numFmtId="4" fontId="1" fillId="24" borderId="16" xfId="0" applyNumberFormat="1" applyFont="1" applyFill="1" applyBorder="1" applyAlignment="1" quotePrefix="1">
      <alignment horizontal="right" vertical="center"/>
    </xf>
    <xf numFmtId="0" fontId="2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" fontId="1" fillId="24" borderId="16" xfId="0" applyNumberFormat="1" applyFont="1" applyFill="1" applyBorder="1" applyAlignment="1" quotePrefix="1">
      <alignment vertical="center"/>
    </xf>
    <xf numFmtId="0" fontId="2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4" fontId="2" fillId="24" borderId="17" xfId="0" applyNumberFormat="1" applyFont="1" applyFill="1" applyBorder="1" applyAlignment="1" quotePrefix="1">
      <alignment vertical="center"/>
    </xf>
    <xf numFmtId="4" fontId="2" fillId="24" borderId="17" xfId="0" applyNumberFormat="1" applyFont="1" applyFill="1" applyBorder="1" applyAlignment="1" quotePrefix="1">
      <alignment horizontal="right" vertical="center"/>
    </xf>
    <xf numFmtId="4" fontId="1" fillId="24" borderId="17" xfId="0" applyNumberFormat="1" applyFont="1" applyFill="1" applyBorder="1" applyAlignment="1" quotePrefix="1">
      <alignment horizontal="right" vertical="center"/>
    </xf>
    <xf numFmtId="0" fontId="1" fillId="0" borderId="16" xfId="0" applyFont="1" applyBorder="1" applyAlignment="1">
      <alignment vertical="top"/>
    </xf>
    <xf numFmtId="0" fontId="2" fillId="0" borderId="18" xfId="0" applyFont="1" applyBorder="1" applyAlignment="1" quotePrefix="1">
      <alignment horizontal="center" vertical="top"/>
    </xf>
    <xf numFmtId="0" fontId="2" fillId="0" borderId="18" xfId="0" applyFont="1" applyBorder="1" applyAlignment="1">
      <alignment horizontal="center" vertical="top"/>
    </xf>
    <xf numFmtId="3" fontId="2" fillId="25" borderId="13" xfId="0" applyNumberFormat="1" applyFont="1" applyFill="1" applyBorder="1" applyAlignment="1">
      <alignment horizontal="center" vertical="center" wrapText="1"/>
    </xf>
    <xf numFmtId="3" fontId="2" fillId="25" borderId="11" xfId="0" applyNumberFormat="1" applyFont="1" applyFill="1" applyBorder="1" applyAlignment="1">
      <alignment horizontal="center" vertical="center" wrapText="1"/>
    </xf>
    <xf numFmtId="3" fontId="2" fillId="25" borderId="19" xfId="0" applyNumberFormat="1" applyFont="1" applyFill="1" applyBorder="1" applyAlignment="1">
      <alignment horizontal="left" vertical="center"/>
    </xf>
    <xf numFmtId="3" fontId="1" fillId="25" borderId="20" xfId="0" applyNumberFormat="1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8.140625" style="1" customWidth="1"/>
    <col min="2" max="2" width="8.28125" style="1" customWidth="1"/>
    <col min="3" max="3" width="62.140625" style="2" customWidth="1"/>
    <col min="4" max="6" width="11.140625" style="3" customWidth="1"/>
    <col min="7" max="7" width="12.28125" style="3" customWidth="1"/>
    <col min="8" max="9" width="11.140625" style="3" customWidth="1"/>
    <col min="10" max="10" width="10.00390625" style="2" bestFit="1" customWidth="1"/>
    <col min="11" max="16384" width="9.140625" style="2" customWidth="1"/>
  </cols>
  <sheetData>
    <row r="1" spans="7:8" ht="12.75">
      <c r="G1" s="4" t="s">
        <v>19</v>
      </c>
      <c r="H1" s="4"/>
    </row>
    <row r="2" spans="7:8" ht="12.75">
      <c r="G2" s="4" t="s">
        <v>94</v>
      </c>
      <c r="H2" s="4"/>
    </row>
    <row r="3" spans="7:8" ht="12.75">
      <c r="G3" s="4" t="s">
        <v>22</v>
      </c>
      <c r="H3" s="4"/>
    </row>
    <row r="4" spans="3:8" ht="12.75">
      <c r="C4" s="2" t="s">
        <v>20</v>
      </c>
      <c r="F4" s="5" t="s">
        <v>21</v>
      </c>
      <c r="G4" s="5" t="s">
        <v>93</v>
      </c>
      <c r="H4" s="5"/>
    </row>
    <row r="5" spans="2:8" ht="12" customHeight="1" thickBot="1">
      <c r="B5" s="6" t="s">
        <v>17</v>
      </c>
      <c r="G5" s="4"/>
      <c r="H5" s="4"/>
    </row>
    <row r="6" spans="1:9" ht="12.75">
      <c r="A6" s="125" t="s">
        <v>0</v>
      </c>
      <c r="B6" s="125" t="s">
        <v>1</v>
      </c>
      <c r="C6" s="127" t="s">
        <v>2</v>
      </c>
      <c r="D6" s="121" t="s">
        <v>3</v>
      </c>
      <c r="E6" s="123" t="s">
        <v>4</v>
      </c>
      <c r="F6" s="124"/>
      <c r="G6" s="121" t="s">
        <v>5</v>
      </c>
      <c r="H6" s="123" t="s">
        <v>4</v>
      </c>
      <c r="I6" s="124"/>
    </row>
    <row r="7" spans="1:9" ht="13.5" thickBot="1">
      <c r="A7" s="126"/>
      <c r="B7" s="126"/>
      <c r="C7" s="128"/>
      <c r="D7" s="122"/>
      <c r="E7" s="17" t="s">
        <v>6</v>
      </c>
      <c r="F7" s="17" t="s">
        <v>7</v>
      </c>
      <c r="G7" s="122"/>
      <c r="H7" s="17" t="s">
        <v>6</v>
      </c>
      <c r="I7" s="17" t="s">
        <v>7</v>
      </c>
    </row>
    <row r="8" spans="1:9" ht="12.75" customHeight="1" thickBot="1">
      <c r="A8" s="18" t="s">
        <v>8</v>
      </c>
      <c r="B8" s="18" t="s">
        <v>9</v>
      </c>
      <c r="C8" s="18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</row>
    <row r="9" spans="1:9" ht="12.75" customHeight="1">
      <c r="A9" s="48">
        <v>750</v>
      </c>
      <c r="B9" s="48"/>
      <c r="C9" s="48" t="s">
        <v>41</v>
      </c>
      <c r="D9" s="30">
        <f>SUM(E9:F9)</f>
        <v>63000</v>
      </c>
      <c r="E9" s="30"/>
      <c r="F9" s="30">
        <f>SUM(F10)</f>
        <v>63000</v>
      </c>
      <c r="G9" s="30">
        <f>SUM(H9:I9)</f>
        <v>63000</v>
      </c>
      <c r="H9" s="30">
        <f>SUM(H10)</f>
        <v>63000</v>
      </c>
      <c r="I9" s="27"/>
    </row>
    <row r="10" spans="1:9" ht="12.75" customHeight="1">
      <c r="A10" s="53"/>
      <c r="B10" s="14">
        <v>75023</v>
      </c>
      <c r="C10" s="49" t="s">
        <v>42</v>
      </c>
      <c r="D10" s="31">
        <f>SUM(E10:F10)</f>
        <v>63000</v>
      </c>
      <c r="E10" s="31"/>
      <c r="F10" s="31">
        <f>SUM(F11)</f>
        <v>63000</v>
      </c>
      <c r="G10" s="31">
        <f>SUM(H10:I10)</f>
        <v>63000</v>
      </c>
      <c r="H10" s="31">
        <f>SUM(H11)</f>
        <v>63000</v>
      </c>
      <c r="I10" s="12"/>
    </row>
    <row r="11" spans="1:9" ht="12.75" customHeight="1">
      <c r="A11" s="53"/>
      <c r="B11" s="14"/>
      <c r="C11" s="41" t="s">
        <v>43</v>
      </c>
      <c r="D11" s="32">
        <f>SUM(E11:F11)</f>
        <v>63000</v>
      </c>
      <c r="E11" s="32"/>
      <c r="F11" s="32">
        <f>SUM(F13)</f>
        <v>63000</v>
      </c>
      <c r="G11" s="32">
        <f>SUM(H11:I11)</f>
        <v>63000</v>
      </c>
      <c r="H11" s="32">
        <f>SUM(H13)</f>
        <v>63000</v>
      </c>
      <c r="I11" s="12"/>
    </row>
    <row r="12" spans="1:9" ht="12.75" customHeight="1">
      <c r="A12" s="53"/>
      <c r="B12" s="14"/>
      <c r="C12" s="11" t="s">
        <v>24</v>
      </c>
      <c r="D12" s="32"/>
      <c r="E12" s="32"/>
      <c r="F12" s="32"/>
      <c r="G12" s="32"/>
      <c r="H12" s="32"/>
      <c r="I12" s="12"/>
    </row>
    <row r="13" spans="1:9" ht="12.75" customHeight="1">
      <c r="A13" s="53"/>
      <c r="B13" s="16"/>
      <c r="C13" s="41" t="s">
        <v>44</v>
      </c>
      <c r="D13" s="32">
        <f>SUM(E13:F13)</f>
        <v>63000</v>
      </c>
      <c r="E13" s="32"/>
      <c r="F13" s="32">
        <v>63000</v>
      </c>
      <c r="G13" s="32">
        <f>SUM(H13:I13)</f>
        <v>63000</v>
      </c>
      <c r="H13" s="32">
        <v>63000</v>
      </c>
      <c r="I13" s="12"/>
    </row>
    <row r="14" spans="1:9" ht="12.75" customHeight="1">
      <c r="A14" s="53"/>
      <c r="B14" s="16"/>
      <c r="C14" s="41" t="s">
        <v>45</v>
      </c>
      <c r="D14" s="32"/>
      <c r="E14" s="32"/>
      <c r="F14" s="32"/>
      <c r="G14" s="32"/>
      <c r="H14" s="32"/>
      <c r="I14" s="12"/>
    </row>
    <row r="15" spans="1:9" ht="12.75" customHeight="1" thickBot="1">
      <c r="A15" s="54"/>
      <c r="B15" s="26"/>
      <c r="C15" s="55" t="s">
        <v>46</v>
      </c>
      <c r="D15" s="33"/>
      <c r="E15" s="33"/>
      <c r="F15" s="33"/>
      <c r="G15" s="33"/>
      <c r="H15" s="33"/>
      <c r="I15" s="15"/>
    </row>
    <row r="16" spans="1:9" ht="12.75" customHeight="1">
      <c r="A16" s="48">
        <v>754</v>
      </c>
      <c r="B16" s="48"/>
      <c r="C16" s="48" t="s">
        <v>33</v>
      </c>
      <c r="D16" s="56">
        <f>SUM(E16:F16)</f>
        <v>6400</v>
      </c>
      <c r="E16" s="56">
        <f>SUM(E17)</f>
        <v>6400</v>
      </c>
      <c r="F16" s="56"/>
      <c r="G16" s="56">
        <f>SUM(H16:I16)</f>
        <v>260</v>
      </c>
      <c r="H16" s="56">
        <f>SUM(H17)</f>
        <v>260</v>
      </c>
      <c r="I16" s="56"/>
    </row>
    <row r="17" spans="1:9" ht="12.75" customHeight="1">
      <c r="A17" s="47"/>
      <c r="B17" s="14">
        <v>75416</v>
      </c>
      <c r="C17" s="49" t="s">
        <v>34</v>
      </c>
      <c r="D17" s="57">
        <f>SUM(E17:F17)</f>
        <v>6400</v>
      </c>
      <c r="E17" s="57">
        <f>SUM(E18)</f>
        <v>6400</v>
      </c>
      <c r="F17" s="57"/>
      <c r="G17" s="57">
        <f>SUM(H17:I17)</f>
        <v>260</v>
      </c>
      <c r="H17" s="57">
        <f>SUM(H18)</f>
        <v>260</v>
      </c>
      <c r="I17" s="57"/>
    </row>
    <row r="18" spans="1:9" ht="12.75" customHeight="1">
      <c r="A18" s="47"/>
      <c r="B18" s="14"/>
      <c r="C18" s="11" t="s">
        <v>23</v>
      </c>
      <c r="D18" s="12">
        <f>SUM(E18:F18)</f>
        <v>6400</v>
      </c>
      <c r="E18" s="12">
        <f>SUM(E20:E25)</f>
        <v>6400</v>
      </c>
      <c r="F18" s="12"/>
      <c r="G18" s="12">
        <f>SUM(H18:I18)</f>
        <v>260</v>
      </c>
      <c r="H18" s="12">
        <f>SUM(H24)</f>
        <v>260</v>
      </c>
      <c r="I18" s="57"/>
    </row>
    <row r="19" spans="1:9" ht="12.75" customHeight="1">
      <c r="A19" s="47"/>
      <c r="B19" s="14"/>
      <c r="C19" s="11" t="s">
        <v>24</v>
      </c>
      <c r="D19" s="12"/>
      <c r="E19" s="12"/>
      <c r="F19" s="57"/>
      <c r="G19" s="57"/>
      <c r="H19" s="57"/>
      <c r="I19" s="57"/>
    </row>
    <row r="20" spans="1:9" ht="12.75" customHeight="1">
      <c r="A20" s="47"/>
      <c r="B20" s="14"/>
      <c r="C20" s="13" t="s">
        <v>35</v>
      </c>
      <c r="D20" s="12">
        <f>SUM(E20:F20)</f>
        <v>5500</v>
      </c>
      <c r="E20" s="12">
        <v>5500</v>
      </c>
      <c r="F20" s="57"/>
      <c r="G20" s="57"/>
      <c r="H20" s="57"/>
      <c r="I20" s="57"/>
    </row>
    <row r="21" spans="1:9" ht="12.75" customHeight="1">
      <c r="A21" s="47"/>
      <c r="B21" s="14"/>
      <c r="C21" s="13" t="s">
        <v>36</v>
      </c>
      <c r="D21" s="12"/>
      <c r="E21" s="12"/>
      <c r="F21" s="57"/>
      <c r="G21" s="57"/>
      <c r="H21" s="57"/>
      <c r="I21" s="57"/>
    </row>
    <row r="22" spans="1:9" ht="12.75" customHeight="1">
      <c r="A22" s="47"/>
      <c r="B22" s="14"/>
      <c r="C22" s="13" t="s">
        <v>37</v>
      </c>
      <c r="D22" s="12"/>
      <c r="E22" s="12"/>
      <c r="F22" s="57"/>
      <c r="G22" s="57"/>
      <c r="H22" s="57"/>
      <c r="I22" s="57"/>
    </row>
    <row r="23" spans="1:9" ht="12.75" customHeight="1">
      <c r="A23" s="47"/>
      <c r="B23" s="14"/>
      <c r="C23" s="13" t="s">
        <v>38</v>
      </c>
      <c r="D23" s="12"/>
      <c r="E23" s="12"/>
      <c r="F23" s="57"/>
      <c r="G23" s="57"/>
      <c r="H23" s="57"/>
      <c r="I23" s="57"/>
    </row>
    <row r="24" spans="1:9" ht="12.75" customHeight="1">
      <c r="A24" s="47"/>
      <c r="B24" s="16"/>
      <c r="C24" s="50" t="s">
        <v>39</v>
      </c>
      <c r="D24" s="12"/>
      <c r="E24" s="12"/>
      <c r="F24" s="57"/>
      <c r="G24" s="12">
        <f>SUM(H24:I24)</f>
        <v>260</v>
      </c>
      <c r="H24" s="12">
        <v>260</v>
      </c>
      <c r="I24" s="57"/>
    </row>
    <row r="25" spans="1:9" ht="12.75" customHeight="1" thickBot="1">
      <c r="A25" s="61"/>
      <c r="B25" s="51"/>
      <c r="C25" s="52" t="s">
        <v>40</v>
      </c>
      <c r="D25" s="62">
        <f>SUM(E25:F25)</f>
        <v>900</v>
      </c>
      <c r="E25" s="62">
        <v>900</v>
      </c>
      <c r="F25" s="63"/>
      <c r="G25" s="63"/>
      <c r="H25" s="63"/>
      <c r="I25" s="63"/>
    </row>
    <row r="26" spans="1:9" ht="12.75" customHeight="1">
      <c r="A26" s="48">
        <v>756</v>
      </c>
      <c r="B26" s="48"/>
      <c r="C26" s="48" t="s">
        <v>50</v>
      </c>
      <c r="D26" s="39">
        <f>SUM(E26:F26)</f>
        <v>471466</v>
      </c>
      <c r="E26" s="39">
        <f>SUM(E29)</f>
        <v>471466</v>
      </c>
      <c r="F26" s="56"/>
      <c r="G26" s="56"/>
      <c r="H26" s="56"/>
      <c r="I26" s="56"/>
    </row>
    <row r="27" spans="1:9" ht="12.75" customHeight="1">
      <c r="A27" s="14"/>
      <c r="B27" s="14"/>
      <c r="C27" s="14" t="s">
        <v>51</v>
      </c>
      <c r="D27" s="38"/>
      <c r="E27" s="38"/>
      <c r="F27" s="57"/>
      <c r="G27" s="57"/>
      <c r="H27" s="57"/>
      <c r="I27" s="57"/>
    </row>
    <row r="28" spans="1:9" ht="12.75" customHeight="1">
      <c r="A28" s="14"/>
      <c r="B28" s="14"/>
      <c r="C28" s="14" t="s">
        <v>52</v>
      </c>
      <c r="D28" s="66"/>
      <c r="E28" s="66"/>
      <c r="F28" s="67"/>
      <c r="G28" s="67"/>
      <c r="H28" s="67"/>
      <c r="I28" s="67"/>
    </row>
    <row r="29" spans="1:9" ht="12.75" customHeight="1">
      <c r="A29" s="14"/>
      <c r="B29" s="78">
        <v>75615</v>
      </c>
      <c r="C29" s="46" t="s">
        <v>53</v>
      </c>
      <c r="D29" s="97">
        <f>SUM(E29:F29)</f>
        <v>471466</v>
      </c>
      <c r="E29" s="97">
        <f>SUM(E32)</f>
        <v>471466</v>
      </c>
      <c r="F29" s="87"/>
      <c r="G29" s="87"/>
      <c r="H29" s="67"/>
      <c r="I29" s="67"/>
    </row>
    <row r="30" spans="1:9" ht="12.75" customHeight="1">
      <c r="A30" s="14"/>
      <c r="B30" s="14"/>
      <c r="C30" s="79" t="s">
        <v>54</v>
      </c>
      <c r="D30" s="87"/>
      <c r="E30" s="87"/>
      <c r="F30" s="87"/>
      <c r="G30" s="87"/>
      <c r="H30" s="67"/>
      <c r="I30" s="67"/>
    </row>
    <row r="31" spans="1:9" ht="12.75" customHeight="1">
      <c r="A31" s="65"/>
      <c r="B31" s="65"/>
      <c r="C31" s="79" t="s">
        <v>55</v>
      </c>
      <c r="D31" s="87"/>
      <c r="E31" s="87"/>
      <c r="F31" s="87"/>
      <c r="G31" s="87"/>
      <c r="H31" s="67"/>
      <c r="I31" s="67"/>
    </row>
    <row r="32" spans="1:9" ht="12.75" customHeight="1">
      <c r="A32" s="68"/>
      <c r="B32" s="69"/>
      <c r="C32" s="70" t="s">
        <v>23</v>
      </c>
      <c r="D32" s="71">
        <f>SUM(E32:F32)</f>
        <v>471466</v>
      </c>
      <c r="E32" s="71">
        <f>SUM(E35)</f>
        <v>471466</v>
      </c>
      <c r="F32" s="72"/>
      <c r="G32" s="72"/>
      <c r="H32" s="72"/>
      <c r="I32" s="72"/>
    </row>
    <row r="33" spans="1:9" ht="12.75" customHeight="1">
      <c r="A33" s="68"/>
      <c r="B33" s="69"/>
      <c r="C33" s="70" t="s">
        <v>24</v>
      </c>
      <c r="D33" s="71"/>
      <c r="E33" s="71"/>
      <c r="F33" s="72"/>
      <c r="G33" s="72"/>
      <c r="H33" s="72"/>
      <c r="I33" s="72"/>
    </row>
    <row r="34" spans="1:9" ht="12.75" customHeight="1">
      <c r="A34" s="68"/>
      <c r="B34" s="69"/>
      <c r="C34" s="70" t="s">
        <v>48</v>
      </c>
      <c r="D34" s="71"/>
      <c r="E34" s="71"/>
      <c r="F34" s="72"/>
      <c r="G34" s="72"/>
      <c r="H34" s="72"/>
      <c r="I34" s="72"/>
    </row>
    <row r="35" spans="1:9" ht="12.75" customHeight="1" thickBot="1">
      <c r="A35" s="73"/>
      <c r="B35" s="74"/>
      <c r="C35" s="75" t="s">
        <v>49</v>
      </c>
      <c r="D35" s="76">
        <f>SUM(E35:F35)</f>
        <v>471466</v>
      </c>
      <c r="E35" s="76">
        <v>471466</v>
      </c>
      <c r="F35" s="77"/>
      <c r="G35" s="77"/>
      <c r="H35" s="77"/>
      <c r="I35" s="77"/>
    </row>
    <row r="36" spans="1:9" ht="12.75" customHeight="1">
      <c r="A36" s="48">
        <v>758</v>
      </c>
      <c r="B36" s="48"/>
      <c r="C36" s="48" t="s">
        <v>56</v>
      </c>
      <c r="D36" s="64">
        <f>SUM(E36:F36)</f>
        <v>84597</v>
      </c>
      <c r="E36" s="64">
        <f>SUM(E37)</f>
        <v>84597</v>
      </c>
      <c r="F36" s="83"/>
      <c r="G36" s="83"/>
      <c r="H36" s="83"/>
      <c r="I36" s="83"/>
    </row>
    <row r="37" spans="1:9" ht="12.75" customHeight="1">
      <c r="A37" s="68"/>
      <c r="B37" s="14">
        <v>75814</v>
      </c>
      <c r="C37" s="80" t="s">
        <v>57</v>
      </c>
      <c r="D37" s="81">
        <f>SUM(E37:F37)</f>
        <v>84597</v>
      </c>
      <c r="E37" s="81">
        <f>SUM(E38)</f>
        <v>84597</v>
      </c>
      <c r="F37" s="72"/>
      <c r="G37" s="72"/>
      <c r="H37" s="72"/>
      <c r="I37" s="72"/>
    </row>
    <row r="38" spans="1:9" ht="12.75" customHeight="1">
      <c r="A38" s="68"/>
      <c r="B38" s="14"/>
      <c r="C38" s="11" t="s">
        <v>58</v>
      </c>
      <c r="D38" s="82">
        <f>SUM(E38:F38)</f>
        <v>84597</v>
      </c>
      <c r="E38" s="82">
        <f>SUM(E40)</f>
        <v>84597</v>
      </c>
      <c r="F38" s="72"/>
      <c r="G38" s="72"/>
      <c r="H38" s="72"/>
      <c r="I38" s="72"/>
    </row>
    <row r="39" spans="1:9" ht="12.75" customHeight="1">
      <c r="A39" s="68"/>
      <c r="B39" s="14"/>
      <c r="C39" s="11" t="s">
        <v>24</v>
      </c>
      <c r="D39" s="82"/>
      <c r="E39" s="82"/>
      <c r="F39" s="72"/>
      <c r="G39" s="72"/>
      <c r="H39" s="72"/>
      <c r="I39" s="72"/>
    </row>
    <row r="40" spans="1:9" ht="12.75" customHeight="1" thickBot="1">
      <c r="A40" s="73"/>
      <c r="B40" s="29"/>
      <c r="C40" s="84" t="s">
        <v>59</v>
      </c>
      <c r="D40" s="85">
        <f>SUM(E40:F40)</f>
        <v>84597</v>
      </c>
      <c r="E40" s="85">
        <f>33161.11+51435.89</f>
        <v>84597</v>
      </c>
      <c r="F40" s="77"/>
      <c r="G40" s="77"/>
      <c r="H40" s="77"/>
      <c r="I40" s="77"/>
    </row>
    <row r="41" spans="1:9" ht="12.75" customHeight="1">
      <c r="A41" s="48">
        <v>801</v>
      </c>
      <c r="B41" s="48"/>
      <c r="C41" s="48" t="s">
        <v>47</v>
      </c>
      <c r="D41" s="30">
        <f aca="true" t="shared" si="0" ref="D41:D52">SUM(E41:F41)</f>
        <v>260562.38</v>
      </c>
      <c r="E41" s="30">
        <f>SUM(E42,E55,E61,E75,E81)</f>
        <v>258345.38</v>
      </c>
      <c r="F41" s="30">
        <f>SUM(F42,F55,F61,F75,F81)</f>
        <v>2217</v>
      </c>
      <c r="G41" s="30">
        <f>SUM(H41:I41)</f>
        <v>15962</v>
      </c>
      <c r="H41" s="30">
        <f>SUM(H42,H55,H61,H75,H81)</f>
        <v>15762</v>
      </c>
      <c r="I41" s="30">
        <f>SUM(I42,I55,I61,I75,I81)</f>
        <v>200</v>
      </c>
    </row>
    <row r="42" spans="1:9" ht="12.75" customHeight="1">
      <c r="A42" s="14"/>
      <c r="B42" s="14">
        <v>80101</v>
      </c>
      <c r="C42" s="80" t="s">
        <v>63</v>
      </c>
      <c r="D42" s="31">
        <f t="shared" si="0"/>
        <v>84484.32</v>
      </c>
      <c r="E42" s="31">
        <f>SUM(E43)</f>
        <v>84484.32</v>
      </c>
      <c r="F42" s="72"/>
      <c r="G42" s="72"/>
      <c r="H42" s="72"/>
      <c r="I42" s="72"/>
    </row>
    <row r="43" spans="1:9" ht="12.75" customHeight="1">
      <c r="A43" s="14"/>
      <c r="B43" s="14"/>
      <c r="C43" s="11" t="s">
        <v>23</v>
      </c>
      <c r="D43" s="32">
        <f t="shared" si="0"/>
        <v>84484.32</v>
      </c>
      <c r="E43" s="32">
        <f>SUM(E48:E52)</f>
        <v>84484.32</v>
      </c>
      <c r="F43" s="72"/>
      <c r="G43" s="72"/>
      <c r="H43" s="72"/>
      <c r="I43" s="72"/>
    </row>
    <row r="44" spans="1:9" ht="12.75" customHeight="1">
      <c r="A44" s="14"/>
      <c r="B44" s="14"/>
      <c r="C44" s="11" t="s">
        <v>24</v>
      </c>
      <c r="D44" s="32"/>
      <c r="E44" s="32"/>
      <c r="F44" s="72"/>
      <c r="G44" s="72"/>
      <c r="H44" s="72"/>
      <c r="I44" s="72"/>
    </row>
    <row r="45" spans="1:9" ht="12.75" customHeight="1">
      <c r="A45" s="102"/>
      <c r="B45" s="102"/>
      <c r="C45" s="103"/>
      <c r="D45" s="104"/>
      <c r="E45" s="104"/>
      <c r="F45" s="105"/>
      <c r="G45" s="105"/>
      <c r="H45" s="105"/>
      <c r="I45" s="105"/>
    </row>
    <row r="46" spans="1:9" ht="12.75" customHeight="1" thickBot="1">
      <c r="A46" s="119" t="s">
        <v>81</v>
      </c>
      <c r="B46" s="120"/>
      <c r="C46" s="120"/>
      <c r="D46" s="120"/>
      <c r="E46" s="120"/>
      <c r="F46" s="120"/>
      <c r="G46" s="120"/>
      <c r="H46" s="120"/>
      <c r="I46" s="120"/>
    </row>
    <row r="47" spans="1:9" ht="12.75" customHeight="1" thickBot="1">
      <c r="A47" s="18" t="s">
        <v>8</v>
      </c>
      <c r="B47" s="18" t="s">
        <v>9</v>
      </c>
      <c r="C47" s="18" t="s">
        <v>10</v>
      </c>
      <c r="D47" s="19" t="s">
        <v>11</v>
      </c>
      <c r="E47" s="19" t="s">
        <v>12</v>
      </c>
      <c r="F47" s="19" t="s">
        <v>13</v>
      </c>
      <c r="G47" s="19" t="s">
        <v>14</v>
      </c>
      <c r="H47" s="19" t="s">
        <v>15</v>
      </c>
      <c r="I47" s="19" t="s">
        <v>16</v>
      </c>
    </row>
    <row r="48" spans="1:9" ht="12.75" customHeight="1">
      <c r="A48" s="14"/>
      <c r="B48" s="14"/>
      <c r="C48" s="50" t="s">
        <v>40</v>
      </c>
      <c r="D48" s="32">
        <f t="shared" si="0"/>
        <v>7239.8</v>
      </c>
      <c r="E48" s="32">
        <v>7239.8</v>
      </c>
      <c r="F48" s="72"/>
      <c r="G48" s="72"/>
      <c r="H48" s="72"/>
      <c r="I48" s="72"/>
    </row>
    <row r="49" spans="1:9" ht="11.25" customHeight="1">
      <c r="A49" s="14"/>
      <c r="B49" s="14"/>
      <c r="C49" s="11" t="s">
        <v>64</v>
      </c>
      <c r="D49" s="32">
        <f t="shared" si="0"/>
        <v>1</v>
      </c>
      <c r="E49" s="32">
        <v>1</v>
      </c>
      <c r="F49" s="72"/>
      <c r="G49" s="72"/>
      <c r="H49" s="72"/>
      <c r="I49" s="72"/>
    </row>
    <row r="50" spans="1:9" ht="12.75" customHeight="1">
      <c r="A50" s="14"/>
      <c r="B50" s="14"/>
      <c r="C50" s="11" t="s">
        <v>65</v>
      </c>
      <c r="D50" s="32"/>
      <c r="E50" s="32"/>
      <c r="F50" s="72"/>
      <c r="G50" s="72"/>
      <c r="H50" s="72"/>
      <c r="I50" s="72"/>
    </row>
    <row r="51" spans="1:9" ht="12.75" customHeight="1">
      <c r="A51" s="14"/>
      <c r="B51" s="14"/>
      <c r="C51" s="11" t="s">
        <v>66</v>
      </c>
      <c r="D51" s="32"/>
      <c r="E51" s="32"/>
      <c r="F51" s="72"/>
      <c r="G51" s="72"/>
      <c r="H51" s="72"/>
      <c r="I51" s="72"/>
    </row>
    <row r="52" spans="1:9" ht="11.25" customHeight="1">
      <c r="A52" s="68"/>
      <c r="B52" s="14"/>
      <c r="C52" s="11" t="s">
        <v>67</v>
      </c>
      <c r="D52" s="32">
        <f t="shared" si="0"/>
        <v>77243.52</v>
      </c>
      <c r="E52" s="82">
        <f>76800+443.52</f>
        <v>77243.52</v>
      </c>
      <c r="F52" s="72"/>
      <c r="G52" s="72"/>
      <c r="H52" s="72"/>
      <c r="I52" s="72"/>
    </row>
    <row r="53" spans="1:9" ht="12" customHeight="1">
      <c r="A53" s="68"/>
      <c r="B53" s="14"/>
      <c r="C53" s="11" t="s">
        <v>68</v>
      </c>
      <c r="D53" s="82"/>
      <c r="E53" s="82"/>
      <c r="F53" s="72"/>
      <c r="G53" s="72"/>
      <c r="H53" s="72"/>
      <c r="I53" s="72"/>
    </row>
    <row r="54" spans="1:9" ht="12.75" customHeight="1">
      <c r="A54" s="68"/>
      <c r="B54" s="14"/>
      <c r="C54" s="11" t="s">
        <v>69</v>
      </c>
      <c r="D54" s="82"/>
      <c r="E54" s="82"/>
      <c r="F54" s="72"/>
      <c r="G54" s="72"/>
      <c r="H54" s="72"/>
      <c r="I54" s="72"/>
    </row>
    <row r="55" spans="1:9" ht="11.25" customHeight="1">
      <c r="A55" s="68"/>
      <c r="B55" s="14">
        <v>80104</v>
      </c>
      <c r="C55" s="49" t="s">
        <v>60</v>
      </c>
      <c r="D55" s="31">
        <f>SUM(E55:F55)</f>
        <v>14068</v>
      </c>
      <c r="E55" s="31">
        <f>SUM(E56)</f>
        <v>14068</v>
      </c>
      <c r="F55" s="72"/>
      <c r="G55" s="72"/>
      <c r="H55" s="72"/>
      <c r="I55" s="72"/>
    </row>
    <row r="56" spans="1:9" ht="12.75" customHeight="1">
      <c r="A56" s="68"/>
      <c r="B56" s="11"/>
      <c r="C56" s="11" t="s">
        <v>23</v>
      </c>
      <c r="D56" s="32">
        <f>SUM(E56:F56)</f>
        <v>14068</v>
      </c>
      <c r="E56" s="32">
        <f>SUM(E58:E58)</f>
        <v>14068</v>
      </c>
      <c r="F56" s="72"/>
      <c r="G56" s="72"/>
      <c r="H56" s="72"/>
      <c r="I56" s="72"/>
    </row>
    <row r="57" spans="1:9" ht="12.75" customHeight="1">
      <c r="A57" s="68"/>
      <c r="B57" s="11"/>
      <c r="C57" s="11" t="s">
        <v>24</v>
      </c>
      <c r="D57" s="32"/>
      <c r="E57" s="32"/>
      <c r="F57" s="72"/>
      <c r="G57" s="72"/>
      <c r="H57" s="72"/>
      <c r="I57" s="72"/>
    </row>
    <row r="58" spans="1:9" ht="12.75" customHeight="1">
      <c r="A58" s="68"/>
      <c r="B58" s="14"/>
      <c r="C58" s="11" t="s">
        <v>64</v>
      </c>
      <c r="D58" s="32">
        <f>SUM(E58:F58)</f>
        <v>14068</v>
      </c>
      <c r="E58" s="32">
        <v>14068</v>
      </c>
      <c r="F58" s="72"/>
      <c r="G58" s="72"/>
      <c r="H58" s="72"/>
      <c r="I58" s="72"/>
    </row>
    <row r="59" spans="1:9" ht="12.75" customHeight="1">
      <c r="A59" s="68"/>
      <c r="B59" s="14"/>
      <c r="C59" s="11" t="s">
        <v>65</v>
      </c>
      <c r="D59" s="32"/>
      <c r="E59" s="32"/>
      <c r="F59" s="72"/>
      <c r="G59" s="72"/>
      <c r="H59" s="72"/>
      <c r="I59" s="72"/>
    </row>
    <row r="60" spans="1:9" ht="12.75" customHeight="1">
      <c r="A60" s="68"/>
      <c r="B60" s="14"/>
      <c r="C60" s="11" t="s">
        <v>66</v>
      </c>
      <c r="D60" s="32"/>
      <c r="E60" s="32"/>
      <c r="F60" s="72"/>
      <c r="G60" s="72"/>
      <c r="H60" s="72"/>
      <c r="I60" s="72"/>
    </row>
    <row r="61" spans="1:9" ht="12.75" customHeight="1">
      <c r="A61" s="68"/>
      <c r="B61" s="14">
        <v>80110</v>
      </c>
      <c r="C61" s="49" t="s">
        <v>61</v>
      </c>
      <c r="D61" s="31">
        <f>SUM(E61:F61)</f>
        <v>159793.06</v>
      </c>
      <c r="E61" s="81">
        <f>SUM(E62,E70)</f>
        <v>159793.06</v>
      </c>
      <c r="F61" s="67"/>
      <c r="G61" s="67">
        <f>SUM(H61:I61)</f>
        <v>15762</v>
      </c>
      <c r="H61" s="67">
        <f>SUM(H62)</f>
        <v>15762</v>
      </c>
      <c r="I61" s="72"/>
    </row>
    <row r="62" spans="1:9" ht="12.75" customHeight="1">
      <c r="A62" s="68"/>
      <c r="B62" s="14"/>
      <c r="C62" s="11" t="s">
        <v>23</v>
      </c>
      <c r="D62" s="32">
        <f>SUM(E62:F62)</f>
        <v>28300</v>
      </c>
      <c r="E62" s="82">
        <f>SUM(E68)</f>
        <v>28300</v>
      </c>
      <c r="F62" s="72"/>
      <c r="G62" s="32">
        <f>SUM(H62:I62)</f>
        <v>15762</v>
      </c>
      <c r="H62" s="72">
        <f>SUM(H64:H69)</f>
        <v>15762</v>
      </c>
      <c r="I62" s="72"/>
    </row>
    <row r="63" spans="1:9" ht="12.75" customHeight="1">
      <c r="A63" s="68"/>
      <c r="B63" s="14"/>
      <c r="C63" s="11" t="s">
        <v>24</v>
      </c>
      <c r="D63" s="32"/>
      <c r="E63" s="82"/>
      <c r="F63" s="72"/>
      <c r="G63" s="32"/>
      <c r="H63" s="72"/>
      <c r="I63" s="72"/>
    </row>
    <row r="64" spans="1:9" ht="12.75" customHeight="1">
      <c r="A64" s="68"/>
      <c r="B64" s="14"/>
      <c r="C64" s="13" t="s">
        <v>35</v>
      </c>
      <c r="D64" s="32"/>
      <c r="E64" s="82"/>
      <c r="F64" s="72"/>
      <c r="G64" s="32">
        <f>SUM(H64:I64)</f>
        <v>13000</v>
      </c>
      <c r="H64" s="72">
        <v>13000</v>
      </c>
      <c r="I64" s="72"/>
    </row>
    <row r="65" spans="1:9" ht="12.75" customHeight="1">
      <c r="A65" s="68"/>
      <c r="B65" s="14"/>
      <c r="C65" s="13" t="s">
        <v>36</v>
      </c>
      <c r="D65" s="32"/>
      <c r="E65" s="82"/>
      <c r="F65" s="72"/>
      <c r="G65" s="32"/>
      <c r="H65" s="72"/>
      <c r="I65" s="72"/>
    </row>
    <row r="66" spans="1:9" ht="12.75" customHeight="1">
      <c r="A66" s="68"/>
      <c r="B66" s="14"/>
      <c r="C66" s="13" t="s">
        <v>37</v>
      </c>
      <c r="D66" s="32"/>
      <c r="E66" s="82"/>
      <c r="F66" s="72"/>
      <c r="G66" s="32"/>
      <c r="H66" s="72"/>
      <c r="I66" s="72"/>
    </row>
    <row r="67" spans="1:9" ht="12.75" customHeight="1">
      <c r="A67" s="68"/>
      <c r="B67" s="14"/>
      <c r="C67" s="13" t="s">
        <v>38</v>
      </c>
      <c r="D67" s="32"/>
      <c r="E67" s="82"/>
      <c r="F67" s="72"/>
      <c r="G67" s="32"/>
      <c r="H67" s="72"/>
      <c r="I67" s="72"/>
    </row>
    <row r="68" spans="1:9" ht="12" customHeight="1">
      <c r="A68" s="68"/>
      <c r="B68" s="14"/>
      <c r="C68" s="50" t="s">
        <v>40</v>
      </c>
      <c r="D68" s="32">
        <f>SUM(E68:F68)</f>
        <v>28300</v>
      </c>
      <c r="E68" s="82">
        <v>28300</v>
      </c>
      <c r="F68" s="72"/>
      <c r="G68" s="32"/>
      <c r="H68" s="72"/>
      <c r="I68" s="72"/>
    </row>
    <row r="69" spans="1:9" ht="12" customHeight="1">
      <c r="A69" s="68"/>
      <c r="B69" s="14"/>
      <c r="C69" s="91" t="s">
        <v>70</v>
      </c>
      <c r="D69" s="32"/>
      <c r="E69" s="82"/>
      <c r="F69" s="72"/>
      <c r="G69" s="32">
        <f>SUM(H69:I69)</f>
        <v>2762</v>
      </c>
      <c r="H69" s="72">
        <v>2762</v>
      </c>
      <c r="I69" s="72"/>
    </row>
    <row r="70" spans="1:9" ht="12.75" customHeight="1">
      <c r="A70" s="68"/>
      <c r="B70" s="14"/>
      <c r="C70" s="11" t="s">
        <v>27</v>
      </c>
      <c r="D70" s="32">
        <f>SUM(E70:F70)</f>
        <v>131493.06</v>
      </c>
      <c r="E70" s="82">
        <f>SUM(E72)</f>
        <v>131493.06</v>
      </c>
      <c r="F70" s="72"/>
      <c r="G70" s="32"/>
      <c r="H70" s="72"/>
      <c r="I70" s="72"/>
    </row>
    <row r="71" spans="1:9" ht="12.75" customHeight="1">
      <c r="A71" s="68"/>
      <c r="B71" s="14"/>
      <c r="C71" s="11" t="s">
        <v>24</v>
      </c>
      <c r="D71" s="32"/>
      <c r="E71" s="82"/>
      <c r="F71" s="72"/>
      <c r="G71" s="32"/>
      <c r="H71" s="72"/>
      <c r="I71" s="72"/>
    </row>
    <row r="72" spans="1:9" ht="12.75" customHeight="1">
      <c r="A72" s="68"/>
      <c r="B72" s="14"/>
      <c r="C72" s="118" t="s">
        <v>88</v>
      </c>
      <c r="D72" s="32">
        <f>SUM(E72:F72)</f>
        <v>131493.06</v>
      </c>
      <c r="E72" s="82">
        <v>131493.06</v>
      </c>
      <c r="F72" s="72"/>
      <c r="G72" s="32"/>
      <c r="H72" s="72"/>
      <c r="I72" s="72"/>
    </row>
    <row r="73" spans="1:9" ht="12.75" customHeight="1">
      <c r="A73" s="68"/>
      <c r="B73" s="14"/>
      <c r="C73" s="118" t="s">
        <v>89</v>
      </c>
      <c r="D73" s="32"/>
      <c r="E73" s="82"/>
      <c r="F73" s="72"/>
      <c r="G73" s="32"/>
      <c r="H73" s="72"/>
      <c r="I73" s="72"/>
    </row>
    <row r="74" spans="1:9" ht="12.75" customHeight="1">
      <c r="A74" s="68"/>
      <c r="B74" s="14"/>
      <c r="C74" s="118" t="s">
        <v>90</v>
      </c>
      <c r="D74" s="32"/>
      <c r="E74" s="82"/>
      <c r="F74" s="72"/>
      <c r="G74" s="32"/>
      <c r="H74" s="72"/>
      <c r="I74" s="72"/>
    </row>
    <row r="75" spans="1:9" ht="12.75" customHeight="1">
      <c r="A75" s="68"/>
      <c r="B75" s="14">
        <v>80130</v>
      </c>
      <c r="C75" s="49" t="s">
        <v>62</v>
      </c>
      <c r="D75" s="31">
        <f>SUM(E75:F75)</f>
        <v>650</v>
      </c>
      <c r="E75" s="81"/>
      <c r="F75" s="67">
        <f>SUM(F76)</f>
        <v>650</v>
      </c>
      <c r="G75" s="31">
        <f>SUM(H75:I75)</f>
        <v>200</v>
      </c>
      <c r="H75" s="67"/>
      <c r="I75" s="67">
        <f>SUM(I76)</f>
        <v>200</v>
      </c>
    </row>
    <row r="76" spans="1:9" ht="12.75" customHeight="1">
      <c r="A76" s="68"/>
      <c r="B76" s="14"/>
      <c r="C76" s="11" t="s">
        <v>23</v>
      </c>
      <c r="D76" s="32">
        <f>SUM(E76:F76)</f>
        <v>650</v>
      </c>
      <c r="E76" s="82"/>
      <c r="F76" s="72">
        <f>SUM(F78:F80)</f>
        <v>650</v>
      </c>
      <c r="G76" s="32">
        <f>SUM(H76:I76)</f>
        <v>200</v>
      </c>
      <c r="H76" s="72"/>
      <c r="I76" s="72">
        <f>SUM(I79)</f>
        <v>200</v>
      </c>
    </row>
    <row r="77" spans="1:9" ht="12.75" customHeight="1">
      <c r="A77" s="68"/>
      <c r="B77" s="14"/>
      <c r="C77" s="11" t="s">
        <v>24</v>
      </c>
      <c r="D77" s="32"/>
      <c r="E77" s="82"/>
      <c r="F77" s="72"/>
      <c r="G77" s="32"/>
      <c r="H77" s="72"/>
      <c r="I77" s="72"/>
    </row>
    <row r="78" spans="1:9" ht="12.75" customHeight="1">
      <c r="A78" s="68"/>
      <c r="B78" s="14"/>
      <c r="C78" s="11" t="s">
        <v>71</v>
      </c>
      <c r="D78" s="32">
        <f>SUM(E78:F78)</f>
        <v>200</v>
      </c>
      <c r="E78" s="82"/>
      <c r="F78" s="72">
        <v>200</v>
      </c>
      <c r="G78" s="32"/>
      <c r="H78" s="72"/>
      <c r="I78" s="72"/>
    </row>
    <row r="79" spans="1:9" ht="12.75" customHeight="1">
      <c r="A79" s="68"/>
      <c r="B79" s="14"/>
      <c r="C79" s="13" t="s">
        <v>39</v>
      </c>
      <c r="D79" s="32"/>
      <c r="E79" s="82"/>
      <c r="F79" s="72"/>
      <c r="G79" s="32">
        <f>SUM(H79:I79)</f>
        <v>200</v>
      </c>
      <c r="H79" s="72"/>
      <c r="I79" s="72">
        <v>200</v>
      </c>
    </row>
    <row r="80" spans="1:9" ht="12.75" customHeight="1">
      <c r="A80" s="68"/>
      <c r="B80" s="14"/>
      <c r="C80" s="50" t="s">
        <v>40</v>
      </c>
      <c r="D80" s="32">
        <f>SUM(E80:F80)</f>
        <v>450</v>
      </c>
      <c r="E80" s="82"/>
      <c r="F80" s="72">
        <v>450</v>
      </c>
      <c r="G80" s="32"/>
      <c r="H80" s="72"/>
      <c r="I80" s="72"/>
    </row>
    <row r="81" spans="1:9" ht="12.75" customHeight="1">
      <c r="A81" s="68"/>
      <c r="B81" s="89">
        <v>80140</v>
      </c>
      <c r="C81" s="90" t="s">
        <v>72</v>
      </c>
      <c r="D81" s="31">
        <f>SUM(E81:F81)</f>
        <v>1567</v>
      </c>
      <c r="E81" s="81"/>
      <c r="F81" s="67">
        <f>SUM(F83)</f>
        <v>1567</v>
      </c>
      <c r="G81" s="32"/>
      <c r="H81" s="72"/>
      <c r="I81" s="72"/>
    </row>
    <row r="82" spans="1:9" ht="12.75" customHeight="1">
      <c r="A82" s="68"/>
      <c r="B82" s="14"/>
      <c r="C82" s="49" t="s">
        <v>73</v>
      </c>
      <c r="D82" s="32"/>
      <c r="E82" s="82"/>
      <c r="F82" s="72"/>
      <c r="G82" s="32"/>
      <c r="H82" s="72"/>
      <c r="I82" s="72"/>
    </row>
    <row r="83" spans="1:9" ht="12.75" customHeight="1">
      <c r="A83" s="68"/>
      <c r="B83" s="14"/>
      <c r="C83" s="11" t="s">
        <v>23</v>
      </c>
      <c r="D83" s="32">
        <f>SUM(E83:F83)</f>
        <v>1567</v>
      </c>
      <c r="E83" s="82"/>
      <c r="F83" s="72">
        <f>SUM(F85)</f>
        <v>1567</v>
      </c>
      <c r="G83" s="32"/>
      <c r="H83" s="72"/>
      <c r="I83" s="72"/>
    </row>
    <row r="84" spans="1:9" ht="12.75" customHeight="1">
      <c r="A84" s="68"/>
      <c r="B84" s="14"/>
      <c r="C84" s="11" t="s">
        <v>24</v>
      </c>
      <c r="D84" s="82"/>
      <c r="E84" s="82"/>
      <c r="F84" s="72"/>
      <c r="G84" s="72"/>
      <c r="H84" s="72"/>
      <c r="I84" s="72"/>
    </row>
    <row r="85" spans="1:9" ht="12.75" customHeight="1" thickBot="1">
      <c r="A85" s="73"/>
      <c r="B85" s="14"/>
      <c r="C85" s="50" t="s">
        <v>40</v>
      </c>
      <c r="D85" s="85">
        <f>SUM(E85:F85)</f>
        <v>1567</v>
      </c>
      <c r="E85" s="85"/>
      <c r="F85" s="77">
        <v>1567</v>
      </c>
      <c r="G85" s="77"/>
      <c r="H85" s="77"/>
      <c r="I85" s="77"/>
    </row>
    <row r="86" spans="1:9" ht="12.75">
      <c r="A86" s="35">
        <v>852</v>
      </c>
      <c r="B86" s="35"/>
      <c r="C86" s="35" t="s">
        <v>26</v>
      </c>
      <c r="D86" s="30">
        <f>SUM(E86:F86)</f>
        <v>797013.34</v>
      </c>
      <c r="E86" s="30">
        <f>SUM(E87)</f>
        <v>19333.34</v>
      </c>
      <c r="F86" s="30">
        <f>SUM(F97)</f>
        <v>777680</v>
      </c>
      <c r="G86" s="39">
        <f>SUM(G97)</f>
        <v>777680</v>
      </c>
      <c r="H86" s="39">
        <f>SUM(H97)</f>
        <v>777680</v>
      </c>
      <c r="I86" s="27"/>
    </row>
    <row r="87" spans="1:9" ht="12.75">
      <c r="A87" s="106"/>
      <c r="B87" s="106">
        <v>85212</v>
      </c>
      <c r="C87" s="110" t="s">
        <v>83</v>
      </c>
      <c r="D87" s="107">
        <f>SUM(E87:F87)</f>
        <v>19333.34</v>
      </c>
      <c r="E87" s="107">
        <f>SUM(E89)</f>
        <v>19333.34</v>
      </c>
      <c r="F87" s="107"/>
      <c r="G87" s="108"/>
      <c r="H87" s="108"/>
      <c r="I87" s="109"/>
    </row>
    <row r="88" spans="1:9" ht="12.75">
      <c r="A88" s="106"/>
      <c r="B88" s="106"/>
      <c r="C88" s="110" t="s">
        <v>84</v>
      </c>
      <c r="D88" s="107"/>
      <c r="E88" s="107"/>
      <c r="F88" s="107"/>
      <c r="G88" s="108"/>
      <c r="H88" s="108"/>
      <c r="I88" s="109"/>
    </row>
    <row r="89" spans="1:9" ht="12.75">
      <c r="A89" s="106"/>
      <c r="B89" s="106"/>
      <c r="C89" s="111" t="s">
        <v>23</v>
      </c>
      <c r="D89" s="112">
        <f>SUM(E89:F89)</f>
        <v>19333.34</v>
      </c>
      <c r="E89" s="112">
        <f>SUM(E94)</f>
        <v>19333.34</v>
      </c>
      <c r="F89" s="107"/>
      <c r="G89" s="108"/>
      <c r="H89" s="108"/>
      <c r="I89" s="109"/>
    </row>
    <row r="90" spans="1:9" ht="12.75">
      <c r="A90" s="113"/>
      <c r="B90" s="113"/>
      <c r="C90" s="114"/>
      <c r="D90" s="104"/>
      <c r="E90" s="104"/>
      <c r="F90" s="115"/>
      <c r="G90" s="116"/>
      <c r="H90" s="116"/>
      <c r="I90" s="117"/>
    </row>
    <row r="91" spans="1:9" ht="12.75" customHeight="1" thickBot="1">
      <c r="A91" s="119" t="s">
        <v>82</v>
      </c>
      <c r="B91" s="120"/>
      <c r="C91" s="120"/>
      <c r="D91" s="120"/>
      <c r="E91" s="120"/>
      <c r="F91" s="120"/>
      <c r="G91" s="120"/>
      <c r="H91" s="120"/>
      <c r="I91" s="120"/>
    </row>
    <row r="92" spans="1:9" ht="12.75" customHeight="1" thickBot="1">
      <c r="A92" s="18" t="s">
        <v>8</v>
      </c>
      <c r="B92" s="18" t="s">
        <v>9</v>
      </c>
      <c r="C92" s="18" t="s">
        <v>10</v>
      </c>
      <c r="D92" s="19" t="s">
        <v>11</v>
      </c>
      <c r="E92" s="19" t="s">
        <v>12</v>
      </c>
      <c r="F92" s="19" t="s">
        <v>13</v>
      </c>
      <c r="G92" s="19" t="s">
        <v>14</v>
      </c>
      <c r="H92" s="19" t="s">
        <v>15</v>
      </c>
      <c r="I92" s="19" t="s">
        <v>16</v>
      </c>
    </row>
    <row r="93" spans="1:9" ht="12.75">
      <c r="A93" s="106"/>
      <c r="B93" s="106"/>
      <c r="C93" s="111" t="s">
        <v>24</v>
      </c>
      <c r="D93" s="107"/>
      <c r="E93" s="107"/>
      <c r="F93" s="107"/>
      <c r="G93" s="108"/>
      <c r="H93" s="108"/>
      <c r="I93" s="109"/>
    </row>
    <row r="94" spans="1:9" ht="12.75">
      <c r="A94" s="106"/>
      <c r="B94" s="106"/>
      <c r="C94" s="111" t="s">
        <v>85</v>
      </c>
      <c r="D94" s="112">
        <f>SUM(E94:F94)</f>
        <v>19333.34</v>
      </c>
      <c r="E94" s="112">
        <v>19333.34</v>
      </c>
      <c r="F94" s="107"/>
      <c r="G94" s="108"/>
      <c r="H94" s="108"/>
      <c r="I94" s="109"/>
    </row>
    <row r="95" spans="1:9" ht="12.75">
      <c r="A95" s="106"/>
      <c r="B95" s="106"/>
      <c r="C95" s="111" t="s">
        <v>86</v>
      </c>
      <c r="D95" s="107"/>
      <c r="E95" s="107"/>
      <c r="F95" s="107"/>
      <c r="G95" s="108"/>
      <c r="H95" s="108"/>
      <c r="I95" s="109"/>
    </row>
    <row r="96" spans="1:9" ht="12.75">
      <c r="A96" s="106"/>
      <c r="B96" s="106"/>
      <c r="C96" s="111" t="s">
        <v>87</v>
      </c>
      <c r="D96" s="107"/>
      <c r="E96" s="107"/>
      <c r="F96" s="107"/>
      <c r="G96" s="108"/>
      <c r="H96" s="108"/>
      <c r="I96" s="109"/>
    </row>
    <row r="97" spans="1:9" s="40" customFormat="1" ht="12.75" customHeight="1">
      <c r="A97" s="36"/>
      <c r="B97" s="36">
        <v>85218</v>
      </c>
      <c r="C97" s="37" t="s">
        <v>30</v>
      </c>
      <c r="D97" s="31">
        <f>SUM(E97:F97)</f>
        <v>777680</v>
      </c>
      <c r="E97" s="98"/>
      <c r="F97" s="31">
        <f>SUM(F98,F102)</f>
        <v>777680</v>
      </c>
      <c r="G97" s="31">
        <f>SUM(H97:I97)</f>
        <v>777680</v>
      </c>
      <c r="H97" s="31">
        <f>SUM(H98,H102)</f>
        <v>777680</v>
      </c>
      <c r="I97" s="38"/>
    </row>
    <row r="98" spans="1:9" ht="12.75" customHeight="1">
      <c r="A98" s="14"/>
      <c r="B98" s="16"/>
      <c r="C98" s="11" t="s">
        <v>23</v>
      </c>
      <c r="D98" s="32">
        <f>SUM(E98:F98)</f>
        <v>772680</v>
      </c>
      <c r="E98" s="87"/>
      <c r="F98" s="32">
        <f>SUM(F100:F101)</f>
        <v>772680</v>
      </c>
      <c r="G98" s="32">
        <f>SUM(H98:I98)</f>
        <v>772680</v>
      </c>
      <c r="H98" s="32">
        <f>SUM(H100:H101)</f>
        <v>772680</v>
      </c>
      <c r="I98" s="12"/>
    </row>
    <row r="99" spans="1:9" ht="12.75" customHeight="1">
      <c r="A99" s="14"/>
      <c r="B99" s="16"/>
      <c r="C99" s="11" t="s">
        <v>24</v>
      </c>
      <c r="D99" s="32"/>
      <c r="E99" s="87"/>
      <c r="F99" s="32"/>
      <c r="G99" s="32"/>
      <c r="H99" s="32"/>
      <c r="I99" s="12"/>
    </row>
    <row r="100" spans="1:9" ht="12.75" customHeight="1">
      <c r="A100" s="14"/>
      <c r="B100" s="16"/>
      <c r="C100" s="13" t="s">
        <v>28</v>
      </c>
      <c r="D100" s="32">
        <f>SUM(E100:F100)</f>
        <v>734328.77</v>
      </c>
      <c r="E100" s="87"/>
      <c r="F100" s="45">
        <f>738578.77-4250</f>
        <v>734328.77</v>
      </c>
      <c r="G100" s="32">
        <f>SUM(H100:I100)</f>
        <v>734328.77</v>
      </c>
      <c r="H100" s="45">
        <f>738578.77-4250</f>
        <v>734328.77</v>
      </c>
      <c r="I100" s="12"/>
    </row>
    <row r="101" spans="1:9" ht="12.75" customHeight="1">
      <c r="A101" s="14"/>
      <c r="B101" s="16"/>
      <c r="C101" s="13" t="s">
        <v>29</v>
      </c>
      <c r="D101" s="32">
        <f>SUM(E101:F101)</f>
        <v>38351.23</v>
      </c>
      <c r="E101" s="87"/>
      <c r="F101" s="32">
        <f>39101.23-750</f>
        <v>38351.23</v>
      </c>
      <c r="G101" s="32">
        <f>SUM(H101:I101)</f>
        <v>38351.23</v>
      </c>
      <c r="H101" s="32">
        <f>39101.23-750</f>
        <v>38351.23</v>
      </c>
      <c r="I101" s="12"/>
    </row>
    <row r="102" spans="1:9" ht="12.75" customHeight="1">
      <c r="A102" s="14"/>
      <c r="B102" s="16"/>
      <c r="C102" s="41" t="s">
        <v>27</v>
      </c>
      <c r="D102" s="32">
        <f>SUM(E102:F102)</f>
        <v>5000</v>
      </c>
      <c r="E102" s="87"/>
      <c r="F102" s="32">
        <f>SUM(F104:F105)</f>
        <v>5000</v>
      </c>
      <c r="G102" s="32">
        <f>SUM(H102:I102)</f>
        <v>5000</v>
      </c>
      <c r="H102" s="32">
        <f>SUM(H104:H105)</f>
        <v>5000</v>
      </c>
      <c r="I102" s="12"/>
    </row>
    <row r="103" spans="1:9" ht="12.75" customHeight="1">
      <c r="A103" s="14"/>
      <c r="B103" s="16"/>
      <c r="C103" s="11" t="s">
        <v>24</v>
      </c>
      <c r="D103" s="32"/>
      <c r="E103" s="87"/>
      <c r="F103" s="32"/>
      <c r="G103" s="32"/>
      <c r="H103" s="32"/>
      <c r="I103" s="12"/>
    </row>
    <row r="104" spans="1:9" ht="12.75" customHeight="1">
      <c r="A104" s="14"/>
      <c r="B104" s="16"/>
      <c r="C104" s="13" t="s">
        <v>31</v>
      </c>
      <c r="D104" s="32">
        <f>SUM(E104:F104)</f>
        <v>4250</v>
      </c>
      <c r="E104" s="87"/>
      <c r="F104" s="32">
        <v>4250</v>
      </c>
      <c r="G104" s="32">
        <f>SUM(H104:I104)</f>
        <v>4250</v>
      </c>
      <c r="H104" s="32">
        <v>4250</v>
      </c>
      <c r="I104" s="12"/>
    </row>
    <row r="105" spans="1:9" ht="12.75" customHeight="1" thickBot="1">
      <c r="A105" s="29"/>
      <c r="B105" s="26"/>
      <c r="C105" s="28" t="s">
        <v>32</v>
      </c>
      <c r="D105" s="33">
        <f>SUM(E105:F105)</f>
        <v>750</v>
      </c>
      <c r="E105" s="88"/>
      <c r="F105" s="33">
        <v>750</v>
      </c>
      <c r="G105" s="33">
        <f>SUM(H105:I105)</f>
        <v>750</v>
      </c>
      <c r="H105" s="33">
        <v>750</v>
      </c>
      <c r="I105" s="15"/>
    </row>
    <row r="106" spans="1:9" ht="12.75" customHeight="1">
      <c r="A106" s="86">
        <v>854</v>
      </c>
      <c r="B106" s="86"/>
      <c r="C106" s="48" t="s">
        <v>75</v>
      </c>
      <c r="D106" s="30">
        <f>SUM(E106:F106)</f>
        <v>1594</v>
      </c>
      <c r="E106" s="99"/>
      <c r="F106" s="30">
        <f>SUM(F107,F111,F116)</f>
        <v>1594</v>
      </c>
      <c r="G106" s="92"/>
      <c r="H106" s="92"/>
      <c r="I106" s="27"/>
    </row>
    <row r="107" spans="1:9" ht="12.75" customHeight="1">
      <c r="A107" s="14"/>
      <c r="B107" s="14">
        <v>85403</v>
      </c>
      <c r="C107" s="80" t="s">
        <v>76</v>
      </c>
      <c r="D107" s="31">
        <f>SUM(E107:F107)</f>
        <v>200</v>
      </c>
      <c r="E107" s="98"/>
      <c r="F107" s="31">
        <f>SUM(F108)</f>
        <v>200</v>
      </c>
      <c r="G107" s="32"/>
      <c r="H107" s="32"/>
      <c r="I107" s="12"/>
    </row>
    <row r="108" spans="1:9" ht="12.75" customHeight="1">
      <c r="A108" s="14"/>
      <c r="B108" s="16"/>
      <c r="C108" s="13" t="s">
        <v>43</v>
      </c>
      <c r="D108" s="32">
        <f>SUM(E108:F108)</f>
        <v>200</v>
      </c>
      <c r="E108" s="87"/>
      <c r="F108" s="32">
        <f>SUM(F110)</f>
        <v>200</v>
      </c>
      <c r="G108" s="32"/>
      <c r="H108" s="32"/>
      <c r="I108" s="12"/>
    </row>
    <row r="109" spans="1:9" ht="12.75" customHeight="1">
      <c r="A109" s="14"/>
      <c r="B109" s="16"/>
      <c r="C109" s="13" t="s">
        <v>24</v>
      </c>
      <c r="D109" s="32"/>
      <c r="E109" s="87"/>
      <c r="F109" s="32"/>
      <c r="G109" s="32"/>
      <c r="H109" s="32"/>
      <c r="I109" s="12"/>
    </row>
    <row r="110" spans="1:9" ht="12.75" customHeight="1">
      <c r="A110" s="14"/>
      <c r="B110" s="16"/>
      <c r="C110" s="13" t="s">
        <v>77</v>
      </c>
      <c r="D110" s="32">
        <f>SUM(E110:F110)</f>
        <v>200</v>
      </c>
      <c r="E110" s="87"/>
      <c r="F110" s="32">
        <v>200</v>
      </c>
      <c r="G110" s="32"/>
      <c r="H110" s="32"/>
      <c r="I110" s="12"/>
    </row>
    <row r="111" spans="1:9" ht="12.75" customHeight="1">
      <c r="A111" s="89"/>
      <c r="B111" s="14">
        <v>85407</v>
      </c>
      <c r="C111" s="49" t="s">
        <v>78</v>
      </c>
      <c r="D111" s="31">
        <f>SUM(E111:F111)</f>
        <v>554</v>
      </c>
      <c r="E111" s="100"/>
      <c r="F111" s="94">
        <f>SUM(F112)</f>
        <v>554</v>
      </c>
      <c r="G111" s="93"/>
      <c r="H111" s="93"/>
      <c r="I111" s="62"/>
    </row>
    <row r="112" spans="1:9" ht="12.75" customHeight="1">
      <c r="A112" s="89"/>
      <c r="B112" s="14"/>
      <c r="C112" s="11" t="s">
        <v>23</v>
      </c>
      <c r="D112" s="32">
        <f>SUM(E112:F112)</f>
        <v>554</v>
      </c>
      <c r="E112" s="101"/>
      <c r="F112" s="93">
        <f>SUM(F114:F115)</f>
        <v>554</v>
      </c>
      <c r="G112" s="93"/>
      <c r="H112" s="93"/>
      <c r="I112" s="62"/>
    </row>
    <row r="113" spans="1:9" ht="12.75" customHeight="1">
      <c r="A113" s="89"/>
      <c r="B113" s="14"/>
      <c r="C113" s="11" t="s">
        <v>24</v>
      </c>
      <c r="D113" s="32"/>
      <c r="E113" s="101"/>
      <c r="F113" s="93"/>
      <c r="G113" s="93"/>
      <c r="H113" s="93"/>
      <c r="I113" s="62"/>
    </row>
    <row r="114" spans="1:9" ht="12.75" customHeight="1">
      <c r="A114" s="89"/>
      <c r="B114" s="14"/>
      <c r="C114" s="13" t="s">
        <v>39</v>
      </c>
      <c r="D114" s="32">
        <f>SUM(E114:F114)</f>
        <v>200</v>
      </c>
      <c r="E114" s="101"/>
      <c r="F114" s="93">
        <v>200</v>
      </c>
      <c r="G114" s="93"/>
      <c r="H114" s="93"/>
      <c r="I114" s="62"/>
    </row>
    <row r="115" spans="1:9" ht="12.75" customHeight="1">
      <c r="A115" s="89"/>
      <c r="B115" s="16"/>
      <c r="C115" s="50" t="s">
        <v>40</v>
      </c>
      <c r="D115" s="32">
        <f>SUM(E115:F115)</f>
        <v>354</v>
      </c>
      <c r="E115" s="101"/>
      <c r="F115" s="93">
        <v>354</v>
      </c>
      <c r="G115" s="93"/>
      <c r="H115" s="93"/>
      <c r="I115" s="62"/>
    </row>
    <row r="116" spans="1:9" ht="12.75" customHeight="1">
      <c r="A116" s="89"/>
      <c r="B116" s="95">
        <v>85412</v>
      </c>
      <c r="C116" s="96" t="s">
        <v>79</v>
      </c>
      <c r="D116" s="94">
        <f>SUM(E116:F116)</f>
        <v>840</v>
      </c>
      <c r="E116" s="100"/>
      <c r="F116" s="94">
        <f>SUM(F118)</f>
        <v>840</v>
      </c>
      <c r="G116" s="93"/>
      <c r="H116" s="93"/>
      <c r="I116" s="62"/>
    </row>
    <row r="117" spans="1:9" ht="12.75" customHeight="1">
      <c r="A117" s="89"/>
      <c r="B117" s="14"/>
      <c r="C117" s="49" t="s">
        <v>80</v>
      </c>
      <c r="D117" s="93"/>
      <c r="E117" s="101"/>
      <c r="F117" s="93"/>
      <c r="G117" s="93"/>
      <c r="H117" s="93"/>
      <c r="I117" s="62"/>
    </row>
    <row r="118" spans="1:9" ht="12.75" customHeight="1">
      <c r="A118" s="89"/>
      <c r="B118" s="89"/>
      <c r="C118" s="11" t="s">
        <v>23</v>
      </c>
      <c r="D118" s="93">
        <f>SUM(F118)</f>
        <v>840</v>
      </c>
      <c r="E118" s="101"/>
      <c r="F118" s="93">
        <f>SUM(F120)</f>
        <v>840</v>
      </c>
      <c r="G118" s="93"/>
      <c r="H118" s="93"/>
      <c r="I118" s="62"/>
    </row>
    <row r="119" spans="1:9" ht="12.75" customHeight="1">
      <c r="A119" s="89"/>
      <c r="B119" s="89"/>
      <c r="C119" s="11" t="s">
        <v>24</v>
      </c>
      <c r="D119" s="93"/>
      <c r="E119" s="101"/>
      <c r="F119" s="93"/>
      <c r="G119" s="93"/>
      <c r="H119" s="93"/>
      <c r="I119" s="62"/>
    </row>
    <row r="120" spans="1:9" ht="12.75" customHeight="1" thickBot="1">
      <c r="A120" s="89"/>
      <c r="B120" s="51"/>
      <c r="C120" s="52" t="s">
        <v>74</v>
      </c>
      <c r="D120" s="93">
        <f>SUM(E120:F120)</f>
        <v>840</v>
      </c>
      <c r="E120" s="101"/>
      <c r="F120" s="93">
        <v>840</v>
      </c>
      <c r="G120" s="93"/>
      <c r="H120" s="93"/>
      <c r="I120" s="62"/>
    </row>
    <row r="121" spans="1:9" ht="12.75" customHeight="1">
      <c r="A121" s="48">
        <v>926</v>
      </c>
      <c r="B121" s="48"/>
      <c r="C121" s="48" t="s">
        <v>91</v>
      </c>
      <c r="D121" s="30">
        <f>SUM(E121:F121)</f>
        <v>840</v>
      </c>
      <c r="E121" s="99">
        <f>SUM(E122)</f>
        <v>840</v>
      </c>
      <c r="F121" s="92"/>
      <c r="G121" s="92"/>
      <c r="H121" s="92"/>
      <c r="I121" s="27"/>
    </row>
    <row r="122" spans="1:9" s="40" customFormat="1" ht="12.75" customHeight="1">
      <c r="A122" s="36"/>
      <c r="B122" s="36">
        <v>92604</v>
      </c>
      <c r="C122" s="37" t="s">
        <v>92</v>
      </c>
      <c r="D122" s="31">
        <f>SUM(E122:F122)</f>
        <v>840</v>
      </c>
      <c r="E122" s="98">
        <f>SUM(E123)</f>
        <v>840</v>
      </c>
      <c r="F122" s="31"/>
      <c r="G122" s="31"/>
      <c r="H122" s="31"/>
      <c r="I122" s="38"/>
    </row>
    <row r="123" spans="1:9" ht="12.75" customHeight="1">
      <c r="A123" s="14"/>
      <c r="B123" s="16"/>
      <c r="C123" s="13" t="s">
        <v>43</v>
      </c>
      <c r="D123" s="32">
        <f>SUM(E123:F123)</f>
        <v>840</v>
      </c>
      <c r="E123" s="87">
        <f>SUM(E125)</f>
        <v>840</v>
      </c>
      <c r="F123" s="32"/>
      <c r="G123" s="32"/>
      <c r="H123" s="32"/>
      <c r="I123" s="12"/>
    </row>
    <row r="124" spans="1:9" ht="12.75" customHeight="1">
      <c r="A124" s="14"/>
      <c r="B124" s="16"/>
      <c r="C124" s="13" t="s">
        <v>24</v>
      </c>
      <c r="D124" s="32"/>
      <c r="E124" s="87"/>
      <c r="F124" s="32"/>
      <c r="G124" s="32"/>
      <c r="H124" s="32"/>
      <c r="I124" s="12"/>
    </row>
    <row r="125" spans="1:9" ht="12.75" customHeight="1" thickBot="1">
      <c r="A125" s="29"/>
      <c r="B125" s="26"/>
      <c r="C125" s="28" t="s">
        <v>77</v>
      </c>
      <c r="D125" s="33">
        <f>SUM(E125:F125)</f>
        <v>840</v>
      </c>
      <c r="E125" s="88">
        <v>840</v>
      </c>
      <c r="F125" s="33"/>
      <c r="G125" s="33"/>
      <c r="H125" s="33"/>
      <c r="I125" s="15"/>
    </row>
    <row r="126" spans="1:9" s="8" customFormat="1" ht="13.5" thickBot="1">
      <c r="A126" s="20"/>
      <c r="B126" s="20"/>
      <c r="C126" s="21" t="s">
        <v>18</v>
      </c>
      <c r="D126" s="22">
        <f>SUM(D9,D16,D26,D36,D41,D86,D106,D121)</f>
        <v>1685472.72</v>
      </c>
      <c r="E126" s="22">
        <f>SUM(E9,E16,E26,E36,E41,E86,E106,E121)</f>
        <v>840981.72</v>
      </c>
      <c r="F126" s="22">
        <f>SUM(F9,F16,F26,F36,F41,F86,F106,F121)</f>
        <v>844491</v>
      </c>
      <c r="G126" s="22">
        <f>SUM(G9,G16,G26,G36,G41,G86,G106)</f>
        <v>856902</v>
      </c>
      <c r="H126" s="22">
        <f>SUM(H9,H16,H26,H36,H41,H86,H106,H121)</f>
        <v>856702</v>
      </c>
      <c r="I126" s="22">
        <f>SUM(I9,I16,I26,I36,I41,I86,I106,I121)</f>
        <v>200</v>
      </c>
    </row>
    <row r="127" spans="1:9" s="23" customFormat="1" ht="12.75">
      <c r="A127" s="42"/>
      <c r="B127" s="42"/>
      <c r="C127" s="43" t="s">
        <v>23</v>
      </c>
      <c r="D127" s="44">
        <f aca="true" t="shared" si="1" ref="D127:I127">SUM(D18,D32,D38,D43,D56,D62,D76,D83,D89,D98,D112,D118)</f>
        <v>1484939.6600000001</v>
      </c>
      <c r="E127" s="44">
        <f t="shared" si="1"/>
        <v>708648.66</v>
      </c>
      <c r="F127" s="44">
        <f t="shared" si="1"/>
        <v>776291</v>
      </c>
      <c r="G127" s="44">
        <f t="shared" si="1"/>
        <v>788902</v>
      </c>
      <c r="H127" s="44">
        <f t="shared" si="1"/>
        <v>788702</v>
      </c>
      <c r="I127" s="44">
        <f t="shared" si="1"/>
        <v>200</v>
      </c>
    </row>
    <row r="128" spans="1:9" s="23" customFormat="1" ht="13.5" thickBot="1">
      <c r="A128" s="58"/>
      <c r="B128" s="58"/>
      <c r="C128" s="59" t="s">
        <v>27</v>
      </c>
      <c r="D128" s="60">
        <f>SUM(D11,D70,D102,D108,D123)</f>
        <v>200533.06</v>
      </c>
      <c r="E128" s="60">
        <f>SUM(E11,E70,E102,E108,E123)</f>
        <v>132333.06</v>
      </c>
      <c r="F128" s="60">
        <f>SUM(F11,F70,F102,F108,F123)</f>
        <v>68200</v>
      </c>
      <c r="G128" s="60">
        <f>SUM(G11,G102,G108)</f>
        <v>68000</v>
      </c>
      <c r="H128" s="60">
        <f>SUM(H11,H70,H102,H108,H123)</f>
        <v>68000</v>
      </c>
      <c r="I128" s="60"/>
    </row>
    <row r="129" spans="1:9" s="25" customFormat="1" ht="13.5" thickBot="1">
      <c r="A129" s="24"/>
      <c r="B129" s="24"/>
      <c r="C129" s="24" t="s">
        <v>25</v>
      </c>
      <c r="D129" s="34">
        <f aca="true" t="shared" si="2" ref="D129:I129">SUM(D127:D128)</f>
        <v>1685472.7200000002</v>
      </c>
      <c r="E129" s="34">
        <f t="shared" si="2"/>
        <v>840981.72</v>
      </c>
      <c r="F129" s="34">
        <f t="shared" si="2"/>
        <v>844491</v>
      </c>
      <c r="G129" s="34">
        <f t="shared" si="2"/>
        <v>856902</v>
      </c>
      <c r="H129" s="34">
        <f t="shared" si="2"/>
        <v>856702</v>
      </c>
      <c r="I129" s="34">
        <f t="shared" si="2"/>
        <v>200</v>
      </c>
    </row>
    <row r="130" spans="4:5" ht="12.75">
      <c r="D130" s="10">
        <f>D129-G129</f>
        <v>828570.7200000002</v>
      </c>
      <c r="E130" s="9"/>
    </row>
    <row r="131" spans="4:9" ht="12.75">
      <c r="D131" s="9"/>
      <c r="E131" s="9"/>
      <c r="F131" s="9"/>
      <c r="G131" s="9"/>
      <c r="H131" s="9"/>
      <c r="I131" s="9"/>
    </row>
    <row r="132" ht="12.75">
      <c r="D132" s="2"/>
    </row>
    <row r="135" ht="12.75">
      <c r="D135" s="9"/>
    </row>
    <row r="136" ht="12.75">
      <c r="D136" s="7"/>
    </row>
  </sheetData>
  <sheetProtection/>
  <mergeCells count="9">
    <mergeCell ref="A91:I91"/>
    <mergeCell ref="A46:I46"/>
    <mergeCell ref="G6:G7"/>
    <mergeCell ref="H6:I6"/>
    <mergeCell ref="A6:A7"/>
    <mergeCell ref="B6:B7"/>
    <mergeCell ref="C6:C7"/>
    <mergeCell ref="D6:D7"/>
    <mergeCell ref="E6:F6"/>
  </mergeCells>
  <printOptions horizontalCentered="1"/>
  <pageMargins left="0" right="0" top="0.3937007874015748" bottom="0" header="0.11811023622047245" footer="0.1181102362204724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Dochody</dc:title>
  <dc:subject>zał_1</dc:subject>
  <dc:creator>Krystyna Zabielna _Spała</dc:creator>
  <cp:keywords/>
  <dc:description/>
  <cp:lastModifiedBy>gknapczyk</cp:lastModifiedBy>
  <cp:lastPrinted>2009-09-29T09:29:47Z</cp:lastPrinted>
  <dcterms:created xsi:type="dcterms:W3CDTF">2006-03-16T14:08:20Z</dcterms:created>
  <dcterms:modified xsi:type="dcterms:W3CDTF">2009-09-30T05:44:19Z</dcterms:modified>
  <cp:category/>
  <cp:version/>
  <cp:contentType/>
  <cp:contentStatus/>
</cp:coreProperties>
</file>